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ISTRATIVA BIENES\PLAN DE ADQUISICIONES\AÑO 2018\"/>
    </mc:Choice>
  </mc:AlternateContent>
  <bookViews>
    <workbookView xWindow="-60" yWindow="45" windowWidth="10380" windowHeight="10065"/>
  </bookViews>
  <sheets>
    <sheet name="2018" sheetId="1" r:id="rId1"/>
  </sheets>
  <definedNames>
    <definedName name="_xlnm._FilterDatabase" localSheetId="0" hidden="1">'2018'!$B$23:$L$135</definedName>
    <definedName name="_xlnm.Print_Area" localSheetId="0">'2018'!$A$1:$L$135</definedName>
  </definedNames>
  <calcPr calcId="171027"/>
</workbook>
</file>

<file path=xl/calcChain.xml><?xml version="1.0" encoding="utf-8"?>
<calcChain xmlns="http://schemas.openxmlformats.org/spreadsheetml/2006/main">
  <c r="I135" i="1" l="1"/>
  <c r="I84" i="1" l="1"/>
  <c r="I83" i="1"/>
  <c r="I67" i="1"/>
  <c r="I63" i="1"/>
  <c r="I46" i="1"/>
  <c r="I45" i="1"/>
  <c r="I44" i="1"/>
  <c r="I26" i="1"/>
  <c r="I25" i="1"/>
  <c r="I134" i="1" l="1"/>
  <c r="I133" i="1"/>
  <c r="I132" i="1"/>
  <c r="I131" i="1"/>
  <c r="I130" i="1"/>
  <c r="I129" i="1" l="1"/>
  <c r="H129" i="1"/>
  <c r="I127" i="1"/>
  <c r="H127" i="1"/>
  <c r="I121" i="1"/>
  <c r="H121" i="1"/>
  <c r="I87" i="1" l="1"/>
  <c r="I101" i="1" l="1"/>
  <c r="I100" i="1" l="1"/>
  <c r="H99" i="1"/>
  <c r="I99" i="1" s="1"/>
  <c r="I98" i="1"/>
  <c r="I97" i="1"/>
  <c r="I96" i="1"/>
  <c r="I95" i="1"/>
  <c r="I94" i="1"/>
  <c r="I93" i="1"/>
  <c r="I92" i="1"/>
  <c r="I91" i="1" l="1"/>
  <c r="I90" i="1"/>
  <c r="I89" i="1"/>
  <c r="I88" i="1"/>
  <c r="I85" i="1" l="1"/>
  <c r="I81" i="1" l="1"/>
  <c r="I80" i="1"/>
  <c r="I79" i="1" l="1"/>
  <c r="I78" i="1" l="1"/>
  <c r="H76" i="1"/>
  <c r="H135" i="1" s="1"/>
  <c r="I77" i="1"/>
  <c r="I76" i="1" l="1"/>
  <c r="I74" i="1"/>
  <c r="I73" i="1"/>
  <c r="I71" i="1"/>
  <c r="I72" i="1"/>
  <c r="I70" i="1"/>
  <c r="I69" i="1"/>
  <c r="I68" i="1" l="1"/>
  <c r="I66" i="1"/>
  <c r="I65" i="1"/>
  <c r="I64" i="1"/>
  <c r="I62" i="1"/>
  <c r="I61" i="1"/>
  <c r="I60" i="1"/>
  <c r="I59" i="1"/>
  <c r="I58" i="1"/>
  <c r="I57" i="1"/>
  <c r="I56" i="1"/>
  <c r="I54" i="1" l="1"/>
  <c r="I55" i="1"/>
  <c r="I52" i="1"/>
  <c r="I53" i="1"/>
  <c r="I51" i="1"/>
  <c r="I50" i="1"/>
  <c r="I49" i="1"/>
  <c r="I48" i="1"/>
  <c r="I47" i="1"/>
  <c r="I43" i="1"/>
  <c r="I42" i="1"/>
  <c r="I41" i="1"/>
  <c r="I40" i="1"/>
  <c r="I39" i="1"/>
  <c r="I38" i="1"/>
  <c r="I37" i="1"/>
  <c r="I36" i="1"/>
  <c r="I35" i="1"/>
  <c r="I34" i="1"/>
  <c r="I32" i="1"/>
  <c r="I31" i="1"/>
  <c r="I33" i="1"/>
  <c r="I24" i="1"/>
  <c r="I30" i="1" l="1"/>
  <c r="I29" i="1"/>
  <c r="I28" i="1"/>
  <c r="C16" i="1" l="1"/>
</calcChain>
</file>

<file path=xl/sharedStrings.xml><?xml version="1.0" encoding="utf-8"?>
<sst xmlns="http://schemas.openxmlformats.org/spreadsheetml/2006/main" count="924" uniqueCount="252">
  <si>
    <t>A. INFORMACIÓN GENERAL DE LA ENTIDAD</t>
  </si>
  <si>
    <t>Nombre</t>
  </si>
  <si>
    <t>INSTITUTO PARA EL DESARROLLO DE ANTIOQUIA - IDEA -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</si>
  <si>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</si>
  <si>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</si>
  <si>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CALLE 42  52-259 MEDELLÍN</t>
  </si>
  <si>
    <t>Teléfono</t>
  </si>
  <si>
    <t>381 91 01</t>
  </si>
  <si>
    <t>Página web</t>
  </si>
  <si>
    <t>www.idea.gov.co</t>
  </si>
  <si>
    <t>Misión</t>
  </si>
  <si>
    <t>Visión</t>
  </si>
  <si>
    <t>Perspectiva estratégica</t>
  </si>
  <si>
    <t>Redireccionar la prestación de servicios institucionales hacia el apoyo de los entes territoriales y la participación en proyectos estratégicos que fomenten el desarrollo.</t>
  </si>
  <si>
    <t>Información de contacto</t>
  </si>
  <si>
    <t xml:space="preserve">LEÓN BALMORE AGUINAGA BORJA
 Subgerente Administrativo.
 57 4 3819101
 BalmoreAB@idea.gov.co 
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</si>
  <si>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</si>
  <si>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</si>
  <si>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</si>
  <si>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</si>
  <si>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</si>
  <si>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Actualización:</t>
  </si>
  <si>
    <t>B. ADQUISICIONES PLANEADAS</t>
  </si>
  <si>
    <t>Códigos UNSPSC</t>
  </si>
  <si>
    <t>Descripción</t>
  </si>
  <si>
    <t>Fecha estimada de inicio de proceso de selección</t>
  </si>
  <si>
    <t>Duración estimada del contrato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</si>
  <si>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</si>
  <si>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</si>
  <si>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</si>
  <si>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</si>
  <si>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</si>
  <si>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</si>
  <si>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Datos de contacto del responsable</t>
  </si>
  <si>
    <t>ENERO</t>
  </si>
  <si>
    <t xml:space="preserve">ONCE (11) MESES </t>
  </si>
  <si>
    <t>CONTRATACIÓN DIRECTA</t>
  </si>
  <si>
    <t>PROPIOS</t>
  </si>
  <si>
    <t>N/A</t>
  </si>
  <si>
    <t>FEBRERO</t>
  </si>
  <si>
    <t xml:space="preserve">SUMUNISTRO DE LOS TIQUETES  AEREOS LOCALES , NACIONALES E INTERNACIONALES  REQUERIDOS  POR EL INSTITUTO PARA EL DESARROLLO DE ANTIOQUIA -IDEA- PARA EL DESPLAZAMIENTO DE SUS FUNCIONARIOS EN MISIONES OFICIALES </t>
  </si>
  <si>
    <t>ONCE (11) MESES</t>
  </si>
  <si>
    <t>SELECCIÓN ABREVIADA DE MENOR CUANTÍA</t>
  </si>
  <si>
    <t xml:space="preserve">LEON BALMORE AGUINAGA BORJA
 Subgerente Administrativo 
 57 4 3819125 
 BalmoreAB@idea.gov.co 
</t>
  </si>
  <si>
    <t>SUMINISTRO Y RECARGA DE LOS EXTINTORES PORTÁTILES CONTRA INCENDIO, UBICADOS EN LAS INSTALACIONES DEL EDIFICIO ADMINISTRATIVO DEL INSTITUTO PARA EL DESARROLLO DE ANTIOQUIA EDATEL Y VEHÍCULOS DE PROPIEDAD DE LA ENTIDAD</t>
  </si>
  <si>
    <t>ABRIL</t>
  </si>
  <si>
    <t>UN (1) MES</t>
  </si>
  <si>
    <t>SELECCIÓN MÍNIMA CUANTIA</t>
  </si>
  <si>
    <t>SUMINISTRO DE ÚTILES DE OFICINA, PAPELERÍA PREIMPRESA, TÓNER, ELEMENTOS DE ASEO Y CAFETERÍA, REQUERIDOS POR EL INSTITUTO PARA EL DESARROLLO DE ANTIOQUIA -IDEA</t>
  </si>
  <si>
    <t>ONCE MESES</t>
  </si>
  <si>
    <t>SELECCIÓN ABREVIADA MEDIANTE SUBASTA INVERSA PRESENCIAL</t>
  </si>
  <si>
    <t>SUMINISTRO DE HERRAMIENTAS, REPUESTOS Y ELEMENTOS DE FERRETERÍA,  ELÉCTRICOS, ELECTROMECÁNICOS, ELECTRÓNICOS Y DE LA CONSTRUCCIÓN EN GENERAL, PARA GARANTIZAR LA SOSTENIBILIDAD DE LOS BIENES MUEBLES E INMUEBLES DEL IDEA</t>
  </si>
  <si>
    <t>DOCE MESES</t>
  </si>
  <si>
    <t>SUMINISTRO DE BANDERAS PATRIAS E INSTITUCIONALES PARA EL EXTERIOR DE LA SEDE UBICADA EN EL EDIFICIO ALEJANDRO LOPEZ RESTREPO, REQUERIDOS POR EL INSTITUCIONES PARA EL DESARROLLO DE ANTIOQUIA-IDEA</t>
  </si>
  <si>
    <t xml:space="preserve">UN MES </t>
  </si>
  <si>
    <t>MENOR CUANTIA</t>
  </si>
  <si>
    <t xml:space="preserve">PROPIOS </t>
  </si>
  <si>
    <t xml:space="preserve">SERVICIO DE CORREO Y MENSAJERIA  DE LA CORRESPONDENCIA  Y DEMAS  ENVIOS QUE SE GENEREN POR PARTE  DEL INSTITUTO PARA  EL DESARROLLO DE ANTIOQUIA </t>
  </si>
  <si>
    <t>REALIZAR MANTENIMIENTO PREVENTIVO Y CORRECTIVO, CON SUMINISTRO DE REPUESTOS A LOS SISTEMAS Y EQUIPOS DE BOMBEO DE AGUAS FREATICAS, ABASTO Y CONTRAINCENDIO DE LAS INSTALACIONES DEL INSTITUTO PARA EL DESARROLLO DE ANTIOQUIA -IDEA</t>
  </si>
  <si>
    <t>DIEZ (10) MESES</t>
  </si>
  <si>
    <t>MARZO</t>
  </si>
  <si>
    <t xml:space="preserve">NUEVE (9) MESES </t>
  </si>
  <si>
    <t>REALIZAR EL MANTENIMIENTO PREVENTIVO Y CORRECTIVO, CON SUMINISTRO DE REPUESTOS A LOS VEHÍCULOS DEL PARQUE AUTOMOTOR DEL INSTITUTO PARA EL DESARROLLO DE ANTIOQUIA -IDEA</t>
  </si>
  <si>
    <t>ONCE (11 )MESES</t>
  </si>
  <si>
    <t>DIEZ MESES</t>
  </si>
  <si>
    <t>REALIZAR EL MANTENIMIENTO PREVENTIVO Y CORRECTIVO CON SUMINISTRO DE REPUESTOS E INSUMOS A LOS SISTEMAS Y EQUIPOS AUDIOVISUALES DEL INSTITUTO PARA EL DESARROLLO DE ANTIOQUIA”</t>
  </si>
  <si>
    <t>MAYO</t>
  </si>
  <si>
    <t>SEIS MESES</t>
  </si>
  <si>
    <t>REALIZAR EL MANTENIMIENTO PREVENTIVO Y CORRECTIVO CON SUMINISTRO DE REPUESTOS AL ASCENSOR ANDINO QUE FUNCIONA EN LAS INSTALACIONES DEL INSTITUTO PARA EL DESARROLLO DE ANTIOQUIA - IDEA -</t>
  </si>
  <si>
    <t>REALIZAR EL MANTENIMIENTO PREVENTIVO Y CORRECTIVO CON SUMINISTRO DE REPUESTOS  A LAS MOTOCICLETAS  DEL  INSTITUTO  PARA EL DESARROLLO DE ANTIOQUIA  -IDEA-.</t>
  </si>
  <si>
    <t>NUEVE MESES</t>
  </si>
  <si>
    <t>LICITACIÓN PÚBLICA</t>
  </si>
  <si>
    <t>PRESTAR EL SERVICIO DE VIGILANCIA  PRIVADA EN LAS INSTALACIONES DEL  EDIFICIO ALEJANDRO LÓPEZ RESTREPO Y OTROS BIENES INMUEBLES PROPIEDAD DEL IDEA</t>
  </si>
  <si>
    <t>PRESTAR EL SERVICIO DE MANTENIMIENTO PREVENTIVO Y CORRECTIVO CON SUMINISTRO DE REPUESTOS AL SISTEMA DE AIRE ACONDICIONADO DEL INSTITUTO PARA EL DESARROLLO DE ANTIOQUIA -IDEA-.</t>
  </si>
  <si>
    <t>PRESTAR EL SERVICIO DE LAVADO DEL PARQUE AUTOMOTOR DEL INSTITUTO PARA EL DESARROLLO DE ANTIOQUIA –IDEA-”</t>
  </si>
  <si>
    <t xml:space="preserve">DIEZ (10) MESES </t>
  </si>
  <si>
    <t>PRESTAR EL SERVICIO DE ENCUADERNACIÓN REQUERIDO POR EL INSTITUTO PARA EL DESARROLLO DE ANTIOQUIA-IDEA-</t>
  </si>
  <si>
    <t>JUNIO</t>
  </si>
  <si>
    <t>PRESTAR EL SERVICIO DE ASEO, CAFETERÍA, APOYO LOGÍSTICO Y SOPORTE TÉCNICO LOCATIVO NECESARIO PARA LA ADECUADA OPERACIÓN Y CONSERVACIÓN DEL EDIFICIO ALEJANDRO LÓPEZ RESTREPO, SEDE Administrativo DEL INSTITUTO PARA EL DESARROLLO DE ANTIOQUIA Y EN EL LOTE CO</t>
  </si>
  <si>
    <t>PRESTAR AL INSTITUTO PARA EL DESARROLLO DE ANTIOQUIA EL SERVICIO DE CUSTODIA, CODIFICACIÓN, RECUPERACIÓN Y TRANSPORTE DE INFORMACIÓN TANTO FÍSICA COMO ELECTRÓNICA</t>
  </si>
  <si>
    <t>MANTENIMIENTO MOBILIARIO</t>
  </si>
  <si>
    <t>LLEVAR A CABO EL MANTENIMIENTO INTEGRAL A LOS JARDINES, ÁRBOLES, ZONAS VERDES Y PASILLOS INTERNOS Y EXTERNOS DE LA SEDE ADMINISTRATIVA DEL IDEA, INCLUYE EL SUMINISTRO DE INSUMOS Y LA RECUPERACIÓN DE ZONAS VERDES A LOS BIENES INMUEBLES PROPIEDAD DEL IDEA.</t>
  </si>
  <si>
    <t>UN MES</t>
  </si>
  <si>
    <t>REALIZAR LA RECARGA ELECTRÓNICA DEL SERVICIO FLYPASS CATEGORIA I PARA SER UTILIZADOS EN LOS PEAJES CON ESTA COBERTURA, EN  TRASLADOS  CON EL PERSONAL DEL IDEA Y VIAJES DE COMISIÓN OFICIAL.</t>
  </si>
  <si>
    <t>QUICE DÍAS</t>
  </si>
  <si>
    <t xml:space="preserve">TRES MESES </t>
  </si>
  <si>
    <t>REALIZAR EL MANTENIMIENTO PREVENTIVO Y CORRECTIVO CON SUMINISTRO DE REPUESTOS A LAS PUERTAS VIDRIERAS, VENTANAS Y CERRADURAS DEL INSTITUTO PARA EL DESARROLLO DE ANTIOQUIA-IDEA-</t>
  </si>
  <si>
    <t>SEPTIEMBRE</t>
  </si>
  <si>
    <t>REALIZAR EL MANTENIMIENTO PREVENTIVO Y CORRECTIVO PARA LA SUBESTACION  ELECTRICA DEL MANANTIALES</t>
  </si>
  <si>
    <t>MANTENIMIENTO DE ARCHIVADORES</t>
  </si>
  <si>
    <t>“SUMINISTRO DE COMBUSTIBLES PARA ABASTECER EL PARQUE AUTOMOTOR PROPIEDAD DEL INSTITUTO PARA EL DESARROLLO DE ANTIOQUIA -IDEA-.”</t>
  </si>
  <si>
    <t>MANTENIMIENTO DE CERRAMIENTOS DE PREDIOS DEL IDEA</t>
  </si>
  <si>
    <t>12 MESES</t>
  </si>
  <si>
    <t xml:space="preserve">ENERO </t>
  </si>
  <si>
    <t>Fomentar el desarrollo sostenible de la región, mediante la prestación de servicios financieros, asesoría especializada, financiación de inversiones públicas, gestión y administración  de recursos y participación en proyectos estratégicos de desarrollo regional, contribuyendo así con el bienestar y el mejoramiento de la calidad de vida de la comunidad.</t>
  </si>
  <si>
    <t xml:space="preserve">En 2019 el IDEA será un instituto de fomento financieramente sólido, competitivo y socialmente responsable, comprometido con la gestión de proyectos de generación de energía y otros de alto impacto para la región. </t>
  </si>
  <si>
    <t>TOTAL</t>
  </si>
  <si>
    <t>10 MESES</t>
  </si>
  <si>
    <t>MANTENIMIENTO Y REPARACIÓN DE TECHOS Y FACHAS DE INMUEBLES DE PROPIEDAD DEL IDEA</t>
  </si>
  <si>
    <t>REALIZAR LA REVISIÓN TECNICO-MECÁNICA Y DE EMISIONES CONTAMINANTES A LOS VEHÍCULOS Y MOTOCICLETAS DEL PARQUE AUTOMOTOR DEL INSTITUTO PARA EL DESARROLLO DE ANTIOQUIA -IDEA-.</t>
  </si>
  <si>
    <t>CONTRATACIÓN MINIMA CUANTÍA</t>
  </si>
  <si>
    <t>SIETE (7) MESES</t>
  </si>
  <si>
    <t>APOYAR A LA DIRECCIÓN DE GESTIÓN HUMANA EN LA DETERMINACIÓN Y CUANTIFICACIÓN DE LOS CÁLCULOS ACTUARIALES DE LOS PASIVOS PENSIONALES DEL INSTITUTO QUE INCLUYA EL ESTUDIO ACTUARIAL DE LAS RESERVAS DE JUBILACIÓN, SOBREVIVENCIA Y AUXILIOS FUNERARIOS A FECHA DE CORTE 31 DE DICIEMBRE DE 2017, REALIZADOS TENIENDO EN CUENTA LAS NORMAS LOCALES Y LAS NORMAS NIIF”.</t>
  </si>
  <si>
    <t>SELECCIÓN DE UN OPERADOR  PARA LA ADMINISTRACIÓN DE LOS PLANES DE BIENESTAR SOCIAL, CAPACITACIÓN, ESTIMULOS Y EL SISTEMA DE SEGURIDAD Y SALUD EN EL TRABAJO DE LA VIGENCIA 2018</t>
  </si>
  <si>
    <t>SELECCIÓN ABREVIADA DE MENOR CUANTIA</t>
  </si>
  <si>
    <t xml:space="preserve">RECURSOS PROPIOS </t>
  </si>
  <si>
    <t xml:space="preserve">PRESTAR APOYO AL CENTRO DE ADMINISTRACIÓN DOCUMENTAL EN LA ORGANIZACIÓN Y ACTUALIZACIÓN DE EXPEDIENTES SEGÚN LAS TABLAS DE RETENCIÓN DOCUMENTAL. </t>
  </si>
  <si>
    <t>PRESTAR APOYO AL CENTRO DE ADMINISTRACIÓN DOCUMENTAL EN LA DIGITALIZACIÓN DE EXPEDIENTES SEGÚN LAS TABLAS DE RETENCIÓN DOCUMENTAL Y LAS TABLAS DE VALORACIÓN DOCUMENTAL</t>
  </si>
  <si>
    <t>PRESTAR APOYO AL CENTRO DE ADMINISTRACIÓN DOCUMENTAL EN EL REGISTRO DE LAS COMUNICACIONES OFICIALES ENVIADAS TANTO FÍSICAS COMO ELECTRÓNICAS GENERADAS POR EL INSTITUTO PARA EL DESARROLLO DE ANTIOQUIA -IDEA</t>
  </si>
  <si>
    <t>“APOYAR A LA SUBGERENCIA ADMINISTRATIVA EN LAS LABORES MANTENIMIENTO DE LOS BIENES MUEBLES E INMUEBLES, UBICADOS EN EL MUNICIPIO DE LA PINTADA, PROPIEDAD DEL INSTITUTO PARA EL DESARROLLO DE ANTIOQIA - IDEA”</t>
  </si>
  <si>
    <t>“APOYAR A LA SUBGERENCIA ADMINISTRATIVA EN LAS LABORES MANTENIMIENTO DE LOS BIENES MUEBLES E INMUEBLES, UBICADOS EN EL MUNICIPIO DE ARBOLETES, PROPIEDAD DEL INSTITUTO PARA EL DESARROLLO DE ANTIOQIA - IDEA”</t>
  </si>
  <si>
    <t>"APOYAR A SUBGERENCIA ADMINISTRATIVA EN LAS LABORES DE ADMINISTRACIÓN Y MANTENIMIENTO, DE LOS MUEBLES E INMUEBLES, UBICADOS EN LOS MUNICIPIOS DE LA PINTADA Y ARBOLETES PROPIEDAD DEL INSTITUTO PARA EL DESARROLLO DE ANTIOQUIA – IDEA”</t>
  </si>
  <si>
    <t>REALIZAR EL MANTENIMIENTO PREVENTIVO Y CORRECTIVO A LA IMPRESORA DE MARCA DATACARD CP 60 PLUS DE PROPIEDAD DEL INSTITUTO PARA EL DESARROLLO DE ANTIOQUIA -IDEA (IMPRESO DE CARNET)</t>
  </si>
  <si>
    <t>REALIZAR EL MANTENIMIENTO PREVENTIVO Y CORRECTIVO CON SUMINISTRO DE REPUESTOS A LAS CAFETERIAS Y MOLINO DE CAFE DEL INSTITUTO PARA EL DESARROLLO DE ANTIOQUIA-IDEA-</t>
  </si>
  <si>
    <t>MANTENIMIENTO DE PISOS DE MADERA DE LA OFICINA GERENCIA Y AUDITORIO IDEA</t>
  </si>
  <si>
    <t>ADQUISICIÓN DE PUNTOS ECOLÓGICOS Y PAPELERAS PARA LA DISPOSICION DE LOS RESIDUOS DEL INSTITUTO PARA EL DESARROLLO DE ANTIOQUIA -IDEA-.</t>
  </si>
  <si>
    <t>SUMINISTRO DE MEDICAMENTOS E INSUMOS PARA EQUINOS</t>
  </si>
  <si>
    <t>OCHO MESES</t>
  </si>
  <si>
    <t>DOCE (12) MESES</t>
  </si>
  <si>
    <t xml:space="preserve">ADQUISICIÓN DE LAS PÓLIZAS DE SEGUROS DE ACCIDENTES DE TRÁNSITO SOAT PARA LOS VEHÍCULOS Y MOTOS DEL PARQUE AUTOMOTOR DEL INSTITUTO PARA EL DESARROLLO DE ANTIOQUIA -IDEA </t>
  </si>
  <si>
    <t>SELECCIÓN ABREVIADA MEDIANTE ACUERDO MARCO PREIOS SOAT</t>
  </si>
  <si>
    <t>JULIO</t>
  </si>
  <si>
    <t>SERVICIO DE BANQUETERIA, ATENCIÓN GASTRONÓMICA PROFESIONAL Y ETIQUETA DE MESA PARA ATENDER LAS DIFERENTES ACTIVIDADES INSTITUCIONALES DEL IDEA.</t>
  </si>
  <si>
    <t>REALIZAR EL AVALÚO COMERCIAL A LOS  BIENES INMUEBLES PROPIEDAD DEL INSTITUTO PARA EL DESARROLLO DE ANTIOQUIA - IDEA - Y DE AQUELLOS QUE SE RECIBAN COMO GARANTIA DE LOS CREDITOS OTORGADOS Y QUE REQUIERAN DE ESTA ACTIVIDAD</t>
  </si>
  <si>
    <t>“ADQUISICIÓN DE TRES (3) VEHÍCULO TIPO CAMIONETA 4 X 4, APOYO DEL INSTITUTO PARA EL DESARROLLO DE ANTIOQUIA -IDEA-”</t>
  </si>
  <si>
    <t>INVENTARIO Y LA VALORACIÓN FINANCIERA DE LOS CULTIVOS DE MADERA EN PIE DE DOS RODALES EN LA HACIENDA FUNDADORES –ARBOLETES Y SAN JUAN DE URABÁ – ANTIOQUIA DE PROPIEDAD DEL IDEA</t>
  </si>
  <si>
    <t>TRES MESES</t>
  </si>
  <si>
    <t>SUMINISTRO DE 3 (TRES) SILLAS DE MONTAR Y ENJALMAS PARA EQUINOS ADSCRITOS AL INVENTARIO DE LA HACIENDA MONTENEGRO PROPIEDAD DEL INSTITUTO PARA EL DESARROLLO DE ANTIOQUIA -IDEA-.</t>
  </si>
  <si>
    <t>CONTRATAR  LAS PÓLIZAS DE TODO RIESGO DAÑOS MATERIALES
INCENDIO COLECTIVA DEUDORESAUTOMÓVILES
RESPONSABILIDAD CIVIL EXTRACONTRACTUAL 
MANEJO GLOBAL 
INFIDELIDAD Y RIESGOS FINANCIEROS
VIDA GRUPO
ACCIDENTES PERSONALES
VIDA GRUPO DEUDORES
RESPONSABILIDAD CIVIL SERVIDORES PÚBLICOS</t>
  </si>
  <si>
    <t>“REALIZAR DE MANTENIMIENTO TECHOS Y ESTRUCTURAS EN EL COLEGIO SAN ELÍAS – MUNICIPIO DE BELLO, UBICADO EN LA CALLE 84 NO.58-02 PROPIEDAD DEL INSTITUTO PARA EL DESARROLLO DE ANTIOQUIA, Y PREDIOS DE PROPIEDAD DEL IDEA”</t>
  </si>
  <si>
    <t>81161707- 81161708- 81161712</t>
  </si>
  <si>
    <t>PLANTA TELEFÓNICA    -   Prestar el servicio de voz administrada, mediante telefonía IP al IDEA.</t>
  </si>
  <si>
    <t>SERVICIOS PROFESIONALES PARA APOYO A LA GESTION DE LA DEPENDENCIA</t>
  </si>
  <si>
    <t xml:space="preserve">ONCE (11,5) MESES </t>
  </si>
  <si>
    <t>DOCE (12 MESES)</t>
  </si>
  <si>
    <t>CONCURSO DE MERITOS</t>
  </si>
  <si>
    <t>SI</t>
  </si>
  <si>
    <t>PRESTAR EL SERVICIOS DE REVISORIA FISCAL EN EL INSTITUTO PARA EL DESARROLLO DE ANTIOQUIA - IDEA</t>
  </si>
  <si>
    <t>Abril</t>
  </si>
  <si>
    <t>OCHO(8) MESES</t>
  </si>
  <si>
    <t>ADQUISICION DE SOLUCION INTEGRAL DE RIESGOS (SOPORTE TEGNOLOGICO) QUE PERMITA LA ADMINISTRACION EFICIENTE DE LOS MISMOS.   (RUBRO:  COMPRA DE EQUIPO)</t>
  </si>
  <si>
    <t>Prestación de servicios profesionales Altamente Calificado como abogado, para el apoyo jurídico en lo referente a los procesos penales y demás actuaciones judiciales que se le asignen.</t>
  </si>
  <si>
    <t xml:space="preserve">CARLOS ALBERTO VELASQUEZ LOPEZ
 Subgerente Financiero
 57 4 3819122
carlosvl@idea.gov.co 
</t>
  </si>
  <si>
    <t>Prestar el servicio de consulta y reporte de la información financiera (TransUnion)</t>
  </si>
  <si>
    <t>Prestar el servicio de consulta y reporte de la información financiera (Comfecamaras)</t>
  </si>
  <si>
    <t xml:space="preserve">PRESTAR APOYO PROFESIONAL A LA DIRECCIÓN TÉCNICA CONTRACTUAL Y ADMINISTRATIVA EN GESTIÓN LOGÍSTICA DE LOS DIFERENTES PROCESOS DE  CONTRATACIÓN. </t>
  </si>
  <si>
    <t>A PRESTAR APOYO A LA DIRECCIÓN TÉCNICA CONTRACTUAL Y ADMINISTRATIVA EN LA REVISIÓN TÉCNICA Y SEGUIMIENTO A LOS PROCESOS DE CONTRATACIÓN  QUE LE SEAN ASIGNADOS</t>
  </si>
  <si>
    <t xml:space="preserve">PRESTAR ASESORIA ESPECIALIZADA A LA SECRETARIA GENERAL Y A LA SUBGERENCIA FINANCIERA EN LOS TEMAS RELACIONADOS CON DERECHO </t>
  </si>
  <si>
    <t xml:space="preserve">APOYAR A LA SECRETARIA GENERAL EN LA REVISIÓN Y REPRESENTACIÓN EN  LAS DEMANDAS INSTAURADAS EN CONTRA DEL INSTITUTO PARA EL DESARROLLO DE ANTIOQUIA - IDEA </t>
  </si>
  <si>
    <t>APOYAR A LA DIRECCIÓN TÉCNICA JURIDICA COMERCIAL EN LA REVISIÓN Y VALIDACIÓN DE LA IDONEIDAD  DE  LAS  GARANTÍAS CONSTITUIDAS A FAVOR DEL INSTITUTO PARA EL DESARROLLO DE ANTIOQUIA</t>
  </si>
  <si>
    <t>PRESTAR SERVICIOS PROFESIONALES TÉCNICOS PARA LA ELABORACIÓN DE DICTAMEN PERICIAL AL CONTRATO 0283 DE 2013 PARA PRESENTARSE EN PROCESOS JUDICIALES.</t>
  </si>
  <si>
    <t xml:space="preserve">SUMINISTRAR UNA LICENCIA DE USO AL LIBRO ELECTRÓNICO QUE SE ENCUENTRA UBICADO EN EL PORTAL WWW.CONTRATACIONESTATAL.COM, QUE CONTIENE: NORMATIVIDAD, JURISPRUDENCIA, DOCTRINA Y COMENTARIOS RELACIONADOS CON LA CONTRATACIÓN ESTATAL. </t>
  </si>
  <si>
    <t xml:space="preserve">DOCE MESES </t>
  </si>
  <si>
    <t>PROPORCIONAR LAS RENOVACIONES DE LAS PUBLICACIONES QUE CONFORMAN EL PRODUCTO MULTILEGIS Y LA PUBLICACIÓN MULTIMEDIA ESPECIALIZADA EN EL CAMPO JURÍDICO PERMITIENDO A LOS USUARIOS DEL IDEA LA INTERACCIÓN CON CONTENIDOS SELECCIONADOS EN INTERNET.</t>
  </si>
  <si>
    <t xml:space="preserve">DOCE  MESES </t>
  </si>
  <si>
    <t>JHON FREDY TORO GONZALEZ 
Secretario General
57 4 3819289
JohnTG@idea.gov.co</t>
  </si>
  <si>
    <t>HASTA EL 31 DE DICIEMBRE DE 2018</t>
  </si>
  <si>
    <t xml:space="preserve"> HASTA EL 31 DE DICIEMBRE DE 2018</t>
  </si>
  <si>
    <t>HASTA EL 26 DE DICIEMBRE DE 2018</t>
  </si>
  <si>
    <t xml:space="preserve"> HASTA EL 26 DE DICIEMBRE DE 2018</t>
  </si>
  <si>
    <t xml:space="preserve">HASTA TREINTA Y UNO (31) DE DICIEMBRE DE 2018, </t>
  </si>
  <si>
    <t>APOYAR AL INSTITUTO PARA EL DESARROLLO DE ANTIOQUIA - IDEA -  EN LOS PROCEDIMIENTOS FINANCIEROS DE TESORRERIA Y EN LAS ACTIVIDADES DE PROMOCIÓN DE LOS DIFERENTES PRODUCTOS FINANCIEROS Y/O SERVICIOS QUE OFRECE EL INSTITUTO</t>
  </si>
  <si>
    <t>11 MESES 15 DÍAS</t>
  </si>
  <si>
    <t>“BRINDAR APOYO PROFESIONAL A LA OFICINA DE GESTIÓN DEL RIESGO DEL INSTITUTO PARA EL DESARROLLO DE ANTIOQUIA - IDEA, CON LAS ACTIVIDADES RELACIONADAS A LA ADMINISTRACIÓN DEL RIESGO DE LAVADO DE ACTIVOS Y FINANCIACIÓN DEL TERRORISMO</t>
  </si>
  <si>
    <t xml:space="preserve">Enero </t>
  </si>
  <si>
    <t xml:space="preserve">11 meses </t>
  </si>
  <si>
    <t>CONTRATCIÓN DIRECTA (PRESTACION DE SERVICIOS PROFESIONALES Y APOYO A LA GESTIÓN)</t>
  </si>
  <si>
    <t>PLAN ANUAL DE ADQUISICIONES VIGENCIA 2018</t>
  </si>
  <si>
    <t>SOPORTE ESPECIALIZADO  A LA PLATAFORMA TECNOLÓGICA (BOLSA DE 100 HORAS)</t>
  </si>
  <si>
    <t>SEGURIDAD INFORMÁTICA (FORTALECIMIENTO DE ESQUEMAS DE SEGURIDAD - PRUEBAS DE VULNERABILIDAD)</t>
  </si>
  <si>
    <t>DIEZ  (10) MESES</t>
  </si>
  <si>
    <t>SISTEMA PARA LA GESTIÓN DOCUMENTAL EN MODALIDAD SaaS</t>
  </si>
  <si>
    <t>CONTRATACION DIRECTA</t>
  </si>
  <si>
    <t>HASTA DICIEMBRE 31 DE 2018</t>
  </si>
  <si>
    <t>HASTA DICIEMBRE 31 DE 2017</t>
  </si>
  <si>
    <t>PRESTAR EL SERVICO DE SOPORTE  SOFTWARE - SISTEMAS DE INFORMACION  MISIONAL</t>
  </si>
  <si>
    <t>PARTICIPAR Y ACOMPAÑAR EN LA IMPLEMENTACION DE LA ESTRATEGIA DE GOBIERNO EN LINEA Y TRANSFORMACION DIGITAL - PORTAL WEB E INTRANET Y SOPORTE AI USUARIO FINAL DEL IDEA</t>
  </si>
  <si>
    <t>1 2MESES</t>
  </si>
  <si>
    <t>CONTINUIDAD DE NEGOCIO</t>
  </si>
  <si>
    <t xml:space="preserve">COMPRA DE EQUIPOS DE ESCRITORIO </t>
  </si>
  <si>
    <t xml:space="preserve">COMPRA DE EQUIPOS PORTATILES </t>
  </si>
  <si>
    <t>RENOVACIÓN DE SOPORTE TÉCNICO Y/O ADQUISICIÓN DE LICENCIA SOFTWARE IDEA</t>
  </si>
  <si>
    <t xml:space="preserve">SERVICIO DE IMPRESORAS CENTRALIZADAS POR OUTSORCING </t>
  </si>
  <si>
    <t>3 Meses</t>
  </si>
  <si>
    <t>Licitación Pública</t>
  </si>
  <si>
    <t>Propios</t>
  </si>
  <si>
    <t>NO</t>
  </si>
  <si>
    <t>8 Meses</t>
  </si>
  <si>
    <t>4 Meses</t>
  </si>
  <si>
    <t>No</t>
  </si>
  <si>
    <t>12 Meses</t>
  </si>
  <si>
    <t>Contratación Directa</t>
  </si>
  <si>
    <t xml:space="preserve">6 MESES </t>
  </si>
  <si>
    <t xml:space="preserve">NO </t>
  </si>
  <si>
    <t>JUANITA SANIN HERNANDEZ
Subgerente de Administración de Convenios y Cooperación 
57 4 381 9248 
Juanitasanin@idea.gov.co</t>
  </si>
  <si>
    <t>CONSTRUCCIÓN REDES ELÉCTRICAS PARA ILUMINACIÓN Y SUMINISTRO E INSTALACIÓN DE LUMINARIAS EN EL PARQUE MANANTIALES</t>
  </si>
  <si>
    <t>CONSTRUCCIÓN DE VÍAS, OBRAS DE URBANISMO, REDES DE SERVICIOS PÚBLICOS Y OBRAS COMPLEMENTARIAS DE LA ETAPA 4 DEL PARQUE MANANTIALES</t>
  </si>
  <si>
    <t>ADECUACIÓN DE VÍA DE ACESO AL PARQUE MANANTIALES</t>
  </si>
  <si>
    <t>TERMINACIÓN PROYECTO PLAZA DE LA LIBERTAD</t>
  </si>
  <si>
    <t>APOYO A LA SUPERVISIÓN DE LOS CONTRATOS DE OBRA CIVIL.</t>
  </si>
  <si>
    <t>APOYO AL ÁREA DE COOPERACIÓN PARA EL LEVANTAMIENTO DE INFORMACIÓN SOBRE CONVOCATORIAS DE COOP. INTERNAL., SEGMENTAR LAS NECESIDADES Y ALCANCE DE LOS MUNICIPIOS EN TEMAS DE COOP. APOYO EN LA EJECUCIÓN LOGÍSTICA DE LOS EVENTOS DE COOP. QUE SE REALICEN.</t>
  </si>
  <si>
    <t>APOYO JURÍDICO Y LEGAL CON LOS PROCESOS DE CONTRATACIÓN, LIQUIDACIÓN DE CONVENIOS, ESTUDIOS PREVIOS Y TODO LO QUE SEA NECESARIO PARA EL ÁREA DE ADMON DE CONVENIOS Y PROYECTOS Y DE LA SUBGERENCIA</t>
  </si>
  <si>
    <t>PROFESIONAL "APOYO A LA DIRECCIÓN DE PROYCTOS Y ADMISNITRACIÓN DE RECURSOS EN LO RELACIONADO CON EL L MANEJO DE RECURSOS DE CONTRATOS INTERADMINISTRATIVOS SUSCRITOS CON DIFERENTES ENTIDADES "</t>
  </si>
  <si>
    <t>CONTRATO INTERADMINISTRATIVO</t>
  </si>
  <si>
    <t>ALEJANDRA AGUDELO URREGO Jefe Oficina Asesora de Comunicaciones  57 4 3819142  Alejandraau@idea.gov.co</t>
  </si>
  <si>
    <t>ACOMPAÑAR A LA OFICINA ASESORA DE COMUNICACIONES, EN LA IMPLEMENTACION E INTERPRETACION DE LAS INVESTIGACIONES DE MERCADO REALIZADAS POR EL INSTITUTO”.   APOYAR LA EJECUCIÓN DEL PLAN DE MERCADEO Y PLAN DE MEDIOS.</t>
  </si>
  <si>
    <t xml:space="preserve">DOCE (12) MESES </t>
  </si>
  <si>
    <t>PRESTAR EL SERVICIO INTEGRAL DE DISEÑO, CONCEPTUALIZACIÓN, DESARROLLO Y PRODUCCIÓN DE CAMPAÑAS CORPORATIVAS Y PUBLICITARIAS, ASÍ COMO LA EJECUCIÓN DEL PLAN DE MEDIOS INSTITUCIONAL, CON EL FIN DE LOGRAR UNA DIVULGACIÓN ESTRATÉGICA Y POSICIONAMIENTO DEL INSTITUTO PARA EL DESARROLLO DE ANTIOQUIA – IDEA, A TRAVÉS DE MEDIOS MASIVOS Y ALTERNATIVOS DE COMUNICACIÓN.”</t>
  </si>
  <si>
    <t>SERVICIO DE PRODUCCIÓN DE CARTILLAS CON CORRECCIÓN DE ESTILO, DIAGRAMACIÓN E IMPRESIÓN, DE CONFORMIDAD CON LOS REQUERIMIENTOS IMPARTIDOS POR LA OFICINA ASESORA DE COMUNICACIONES DEL IDEA</t>
  </si>
  <si>
    <t>SUSCRIPICIÓN AL PERIODICO EL COLOMBIANO Y LA REPUBLICA</t>
  </si>
  <si>
    <t>SUSCRIPCION A  LA REVISTA SEMANA</t>
  </si>
  <si>
    <t>FIESTAS TRADICIONALES Y EVENTOS DEPORTIVOS Y CULTURALES DE LOS MUNICIPIOS</t>
  </si>
  <si>
    <t>APOYO A FESTIVALES, EVENTOS ARTÍSTICOS, PROGRAMAS, INICIATIVAS CULTURALES Y TEMAS RELACIONADOS CON EL DESARROLLO SOCIAL, DEPORTIVO, RECREATIVO Y CULTURAL .</t>
  </si>
  <si>
    <t xml:space="preserve">ESTÍMULOS A LA GESTIÓN ADMINISTRATIVA, ECONÓMICA, SOCIAL, CULTURAL Y AMBIENTAL </t>
  </si>
  <si>
    <t>ACOMPAÑAR A LA OFICINA ASESORA DE COMUNICACIONES EN LAS ACTIVIDADES QUE SE REQUIERAN PARA LA ESTRUCTURACIÓN Y ACOMPAÑAMIENTO PUBLICITARIO DE LAS CAMPAÑAS INTERNAS, EXTERNAS Y DEMÁS ACTIVIDADES ASOCIADAS A LA IMPLEMENTACIÓN DE UNA ESTRATEGIA DE COMUNICACIÓN DIGITAL QUE INTEGRE Y POTENCIALICE LAS PLATAFORMAS TECNOLÓGICAS DEL IDEA.  REALIZACIÓN DE PRODUCCIÓN AUDIOVISUAL</t>
  </si>
  <si>
    <t>Enero</t>
  </si>
  <si>
    <t>Seis meses</t>
  </si>
  <si>
    <t>Contratación directa</t>
  </si>
  <si>
    <t>Hasta el 31 de diciembre de 2018</t>
  </si>
  <si>
    <t>Segundo trimestre</t>
  </si>
  <si>
    <t>Primer Semestre</t>
  </si>
  <si>
    <t>Hasta el 31 de diciembre</t>
  </si>
  <si>
    <t xml:space="preserve">Contratación Directa </t>
  </si>
  <si>
    <t>AUDITORÍA DE RECERTIFICACIÓN AL SISTEMA DE GESTIÓN DE CALIDAD CON EL ICONTEC</t>
  </si>
  <si>
    <t>ACOMPAÑAR COMO PROFESIONAL ESPECIALIZADO A LA OFICINA ASESORA DE PLANEACIÓN CON LA REALIZACIÓN DE ACTIVIDADES NECESARIAS PARA LA IMPLEMENTACIÓN DEL MODELO INTEGRADO DE PLANEACIÓN Y GESTIÓN EN EL IDEA</t>
  </si>
  <si>
    <t>ACOMPAÑAR COMO PROFESIONAL ESPECIALIZADO A LA OFICINA ASESORA DE PLANEACIÓN EN EL SEGUIMIENTO A LOS PLANES Y PROGRAMAS QUE DICHA DEPENDENCIA EJECUTA</t>
  </si>
  <si>
    <t>ASESORÍA EN EL AJUSTE Y MEJORAMIENTO DEL SISTEMA DE GESTIÓN DE LA CALIDAD Y SU MEJORAMIENTO A LA NORMA ISO 9001 VERSIÓN 2015</t>
  </si>
  <si>
    <t>ACOMPAÑAR AL IDEA EN EL PROCESO DE REVISIÓN, AJUSTE DE SU ORIENTACIÓN, DEFINICIÓN DE LÍNEAS ESTRATÉGICAS Y EN LA FORMULACIÓN Y PUESTA EN MARCHA DE LOS PROYECTOS PARA LA IMPLEMENTACIÓN DE LAS ESTRATEGIAS SELECCIONADAS</t>
  </si>
  <si>
    <t>JORGE IVAN CASTAÑO RODRIGUEZ
Jefe Oficina Asesora de Planeación
57 4 3819128  JorgeCR@idea.gov.co</t>
  </si>
  <si>
    <t>EN PROCESO</t>
  </si>
  <si>
    <t>9 Meses</t>
  </si>
  <si>
    <t>DIANA SIRÑEY ORTIZ VELÁSQUEZ  Jefe Oficina de Gestión del Riesgo (E) 57 4 3819205  tatianacv@idea.gov.co</t>
  </si>
  <si>
    <t xml:space="preserve">APOYAR A LA DIRECCIÓN DE GESTIÓN HUMANA EN LAS ACTIVIDADES NECESARIAS PARA ESTABLECER ESTRATEGIAS Y PLANES DE MEJORAMIENTO DIRIGIDOS A LOS SERVIDORES PUBLICOS DEL IDEA. </t>
  </si>
  <si>
    <t>HASTA DICIEMBRE DE 2018</t>
  </si>
  <si>
    <t xml:space="preserve">MINIMA CUANTÍA </t>
  </si>
  <si>
    <t>S</t>
  </si>
  <si>
    <t>REALIZAR EL AVALÚO COMERCIAL DE UN INMUEBLE REQUERIDO PARA EL PROCESO DE DACIÓN EN PAGO CON LA ASOCIACIÓN MUTUAL HABITANTES DEL ROSARIO”.</t>
  </si>
  <si>
    <t xml:space="preserve">DOS MESES </t>
  </si>
  <si>
    <t xml:space="preserve">ADQUISICIÓN E INSTALACIÓN DE LECTOR BIOMÉTRICO PARA EL INSTITUTO PARA EL DESARROLLO DE ANTIOQUIA –IDEA </t>
  </si>
  <si>
    <t>CONTRATAR LOS SERVICIOS DE ASESORIA PARA DEFINIR LAS CONDICIONES DE UNA SOLUCIÓN TECNOLÓGICA REPRESENTADA EN UN SISTEMA INTEGRADO DE INFORMACIÓN TIPO ERP, QUE SOPORTE LOS PROCESOS MISIONALES Y DE APOYO AL NEGOCIO DEL INSTITUTO PARA EL DESARROLLO DE ANTIOQUIA – IDEA- BAJO LA MODALIDAD SaaS .</t>
  </si>
  <si>
    <t>DOS MESES Y MEDIO</t>
  </si>
  <si>
    <t>ADQUISICIÓN DE VIDEO PROYECTOR Y ACCESORIOS PARA EL INSTITUTO PARA EL DESARROLLO DE ANTIOQUIA –IDEA-.</t>
  </si>
  <si>
    <t xml:space="preserve">JUNIO </t>
  </si>
  <si>
    <t xml:space="preserve">QUINCE DIAS </t>
  </si>
  <si>
    <t>REALIZAR LAS REPARACIONES LOCATIVAS PARA LA CONSERVACIÓN DE LA CASA PRINCIPAL DE LA HACIENDA MONTENEGRO UBICADA EN LA PINTADA.</t>
  </si>
  <si>
    <t>ADQUISICIÓN DE UN (1) VEHÍCULO TIPO CAMIONETA PARA EL INSTITUTO PARA EL DESARROLLO DE ANTIOQUIA -IDEA-.</t>
  </si>
  <si>
    <t>PRESTAR EL SOPORTE Y MANTENIMIENTO TÉCNICO AL SISTEMA DE INFORMACIÓN SAFIX, MÓDULOS DE NÓMINA Y TALENTO HUMANO, PARA EL INSTITUTO PARA EL DESARROLLO DE ANTIOQUIA – IDEA-</t>
  </si>
  <si>
    <t xml:space="preserve">PRESTAR SOPORTE Y MANTENIMIENTO AL SISTEMA FINANCIERO SIIF  Y GARANTIZAR EL RESPALDO QUE LO SOPORTA PARA MANTENER EL FUNCIONAMIENTO DEL MISMO Y EL  CUMPLIMIENTO DEL PLAN DE CONTINUIDAD DEL NEGOCIO. </t>
  </si>
  <si>
    <t xml:space="preserve">: “APOYAR Y ASESORAR AL INSTITUTO PARA EL DESARROLLO DE ANTIOQUIA -IDEA-, EN EL PROCESO DE COMPRA Y LEGALIZACION EN LA VENTA ANTICIPADA DE LA PARTICIPACION DE LA REFORESTADORA INTEGRAL DE ANTIOQUIA RIA S.A. </t>
  </si>
  <si>
    <t xml:space="preserve">CUATRO MESES </t>
  </si>
  <si>
    <t>REALIZAR EL MANTENIMIENTO PREVENTIVO Y CORRECTIVO, CON SUMINISTRO DE REPUESTO PARA EL SISTEMA ELÉCTRICO DEL INSTITUTO PARA EL DESARROLLO DE ANTIOQUIA -IDEA-</t>
  </si>
  <si>
    <t>: REALIZAR EL MANTENIMIENTO PREVENTIVO Y CORRECTIVO, CON SUMINISTRO DE REPUESTOS PARA EL SISTEMA ELÉCTRICO DEL INSTITUTO PARA EL DESARROLLO DE ANTIOQUIA –IDEA–.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</si>
</sst>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_);[Red]\(&quot;$&quot;\ #,##0\)"/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u/>
      <sz val="11"/>
      <name val="Arial"/>
      <family val="2"/>
    </font>
    <font>
      <sz val="11"/>
      <color theme="1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2" fontId="5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1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1" applyFont="1" applyFill="1" applyBorder="1"/>
    <xf numFmtId="0" fontId="6" fillId="0" borderId="0" xfId="0" applyFont="1" applyFill="1" applyBorder="1" applyAlignment="1"/>
    <xf numFmtId="0" fontId="6" fillId="0" borderId="4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justify" vertical="center" wrapText="1"/>
    </xf>
    <xf numFmtId="14" fontId="3" fillId="0" borderId="7" xfId="1" applyNumberFormat="1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6" fillId="4" borderId="8" xfId="2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3" fontId="6" fillId="4" borderId="11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6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3" fontId="3" fillId="0" borderId="8" xfId="4" applyNumberFormat="1" applyFont="1" applyFill="1" applyBorder="1" applyAlignment="1">
      <alignment horizontal="center" vertical="center" wrapText="1"/>
    </xf>
    <xf numFmtId="164" fontId="6" fillId="5" borderId="7" xfId="1" applyNumberFormat="1" applyFont="1" applyFill="1" applyBorder="1" applyAlignment="1">
      <alignment horizontal="justify" vertical="center" wrapText="1"/>
    </xf>
    <xf numFmtId="6" fontId="3" fillId="5" borderId="7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165" fontId="9" fillId="0" borderId="8" xfId="0" applyNumberFormat="1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4" fontId="3" fillId="0" borderId="13" xfId="1" applyNumberFormat="1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65" fontId="0" fillId="0" borderId="8" xfId="0" applyNumberFormat="1" applyFont="1" applyFill="1" applyBorder="1" applyAlignment="1">
      <alignment horizontal="center" vertical="center" wrapText="1"/>
    </xf>
    <xf numFmtId="6" fontId="9" fillId="0" borderId="8" xfId="2" applyNumberFormat="1" applyFont="1" applyFill="1" applyBorder="1" applyAlignment="1">
      <alignment horizontal="center" vertical="center" wrapText="1"/>
    </xf>
    <xf numFmtId="6" fontId="0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center" vertical="center"/>
    </xf>
    <xf numFmtId="0" fontId="1" fillId="0" borderId="8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justify" vertical="center" wrapText="1"/>
    </xf>
    <xf numFmtId="17" fontId="0" fillId="0" borderId="3" xfId="0" applyNumberFormat="1" applyFont="1" applyFill="1" applyBorder="1" applyAlignment="1">
      <alignment horizontal="center" vertical="center" wrapText="1"/>
    </xf>
    <xf numFmtId="42" fontId="5" fillId="0" borderId="8" xfId="6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42" fontId="5" fillId="0" borderId="8" xfId="6" applyFont="1" applyFill="1" applyBorder="1" applyAlignment="1">
      <alignment vertical="center" wrapText="1"/>
    </xf>
    <xf numFmtId="42" fontId="5" fillId="0" borderId="8" xfId="6" applyFont="1" applyFill="1" applyBorder="1" applyAlignment="1">
      <alignment horizontal="center" vertical="center" wrapText="1"/>
    </xf>
    <xf numFmtId="17" fontId="5" fillId="0" borderId="5" xfId="0" applyNumberFormat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42" fontId="5" fillId="0" borderId="14" xfId="6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42" fontId="5" fillId="0" borderId="14" xfId="6" applyFont="1" applyFill="1" applyBorder="1" applyAlignment="1">
      <alignment horizontal="center" vertical="center"/>
    </xf>
    <xf numFmtId="17" fontId="5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7">
    <cellStyle name="Bueno" xfId="1" builtinId="26"/>
    <cellStyle name="Énfasis1" xfId="2" builtinId="29"/>
    <cellStyle name="Hipervínculo" xfId="3" builtinId="8"/>
    <cellStyle name="Moneda" xfId="4" builtinId="4"/>
    <cellStyle name="Moneda [0]" xfId="6" builtinId="7"/>
    <cellStyle name="Normal" xfId="0" builtinId="0"/>
    <cellStyle name="Normal 1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1419225</xdr:colOff>
      <xdr:row>2</xdr:row>
      <xdr:rowOff>47625</xdr:rowOff>
    </xdr:from>
    <xdr:to>
      <xdr:col>2</xdr:col>
      <xdr:colOff>1419225</xdr:colOff>
      <xdr:row>2</xdr:row>
      <xdr:rowOff>1614406</xdr:rowOff>
    </xdr:to>
    <xdr:pic>
      <xdr:nvPicPr>
        <xdr:cNvPr id="2" name="1 Imagen" descr="idea_logo_vertical_descriptivo_verde_oscur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428625"/>
          <a:ext cx="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171449</xdr:colOff>
      <xdr:row>1</xdr:row>
      <xdr:rowOff>123826</xdr:rowOff>
    </xdr:from>
    <xdr:to>
      <xdr:col>6</xdr:col>
      <xdr:colOff>390524</xdr:colOff>
      <xdr:row>2</xdr:row>
      <xdr:rowOff>1266826</xdr:rowOff>
    </xdr:to>
    <xdr:pic>
      <xdr:nvPicPr>
        <xdr:cNvPr id="3" name="3 Imagen" descr="Encabezado logos 2016-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9" y="314326"/>
          <a:ext cx="40290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dea.gov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abSelected="1" topLeftCell="A15" zoomScale="59" zoomScaleNormal="59" workbookViewId="0">
      <selection activeCell="A23" sqref="A23:XFD23"/>
    </sheetView>
  </sheetViews>
  <sheetFormatPr baseColWidth="10" defaultRowHeight="14.25" x14ac:dyDescent="0.2"/>
  <cols>
    <col min="1" max="1" width="2.42578125" style="26" customWidth="1"/>
    <col min="2" max="2" width="17.28515625" style="26" customWidth="1"/>
    <col min="3" max="3" width="55.42578125" style="26" customWidth="1"/>
    <col min="4" max="4" width="15.140625" style="26" customWidth="1"/>
    <col min="5" max="5" width="20.85546875" style="26" customWidth="1"/>
    <col min="6" max="6" width="18.28515625" style="26" customWidth="1"/>
    <col min="7" max="7" width="14.85546875" style="26" customWidth="1"/>
    <col min="8" max="9" width="24.28515625" style="27" customWidth="1"/>
    <col min="10" max="11" width="14.7109375" style="26" customWidth="1"/>
    <col min="12" max="12" width="37.28515625" style="26" customWidth="1"/>
    <col min="13" max="16384" width="11.42578125" style="26"/>
  </cols>
  <sheetData>
    <row r="1" spans="1:12" s="1" customFormat="1" x14ac:dyDescent="0.2">
      <c r="B1" s="2"/>
      <c r="C1" s="3"/>
      <c r="D1" s="2"/>
      <c r="E1" s="2"/>
      <c r="F1" s="2"/>
      <c r="G1" s="2"/>
      <c r="H1" s="17"/>
      <c r="I1" s="17"/>
      <c r="J1" s="2"/>
      <c r="K1" s="2"/>
      <c r="L1" s="2"/>
    </row>
    <row r="2" spans="1:12" s="5" customFormat="1" x14ac:dyDescent="0.2">
      <c r="B2" s="6"/>
      <c r="C2" s="7"/>
      <c r="D2" s="6"/>
      <c r="E2" s="6"/>
      <c r="F2" s="6"/>
      <c r="G2" s="6"/>
      <c r="H2" s="19"/>
      <c r="I2" s="19"/>
      <c r="J2" s="6"/>
      <c r="K2" s="6"/>
      <c r="L2" s="6"/>
    </row>
    <row r="3" spans="1:12" s="1" customFormat="1" ht="126.75" customHeight="1" x14ac:dyDescent="0.25">
      <c r="B3" s="8"/>
      <c r="C3" s="3"/>
      <c r="D3" s="2"/>
      <c r="E3" s="2"/>
      <c r="F3" s="2"/>
      <c r="G3" s="2"/>
      <c r="H3" s="17"/>
      <c r="I3" s="17"/>
      <c r="J3" s="2"/>
      <c r="K3" s="2"/>
      <c r="L3" s="2"/>
    </row>
    <row r="4" spans="1:12" s="1" customFormat="1" ht="20.25" customHeight="1" x14ac:dyDescent="0.25">
      <c r="B4" s="8"/>
      <c r="C4" s="3"/>
      <c r="D4" s="2"/>
      <c r="E4" s="2"/>
      <c r="F4" s="2"/>
      <c r="G4" s="2"/>
      <c r="H4" s="17"/>
      <c r="I4" s="17"/>
      <c r="J4" s="2"/>
      <c r="K4" s="2"/>
      <c r="L4" s="2"/>
    </row>
    <row r="5" spans="1:12" s="1" customFormat="1" ht="29.25" customHeight="1" x14ac:dyDescent="0.2">
      <c r="A5" s="81" t="s">
        <v>167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s="1" customFormat="1" ht="20.25" customHeight="1" x14ac:dyDescent="0.25">
      <c r="B6" s="8"/>
      <c r="C6" s="3"/>
      <c r="D6" s="2"/>
      <c r="E6" s="2"/>
      <c r="F6" s="2"/>
      <c r="G6" s="2"/>
      <c r="H6" s="17"/>
      <c r="I6" s="17"/>
      <c r="J6" s="2"/>
      <c r="K6" s="2"/>
      <c r="L6" s="2"/>
    </row>
    <row r="7" spans="1:12" s="1" customFormat="1" ht="15" x14ac:dyDescent="0.2">
      <c r="B7" s="9" t="s">
        <v>0</v>
      </c>
      <c r="C7" s="10"/>
      <c r="D7" s="2"/>
      <c r="E7" s="2"/>
      <c r="F7" s="2"/>
      <c r="G7" s="2"/>
      <c r="H7" s="17"/>
      <c r="I7" s="17"/>
      <c r="J7" s="2"/>
      <c r="K7" s="2"/>
      <c r="L7" s="2"/>
    </row>
    <row r="8" spans="1:12" s="1" customFormat="1" ht="28.5" x14ac:dyDescent="0.2">
      <c r="B8" s="11" t="s">
        <v>1</v>
      </c>
      <c r="C8" s="12" t="s">
        <v>2</v>
      </c>
      <c r="D8" s="2"/>
      <c r="E8" s="2"/>
      <c r="F8" s="84" t="s">
        <v>3</v>
      </c>
      <c r="G8" s="84"/>
      <c r="H8" s="84"/>
      <c r="I8" s="84"/>
      <c r="J8" s="2"/>
      <c r="K8" s="2"/>
      <c r="L8" s="2"/>
    </row>
    <row r="9" spans="1:12" s="1" customFormat="1" ht="15" x14ac:dyDescent="0.2">
      <c r="B9" s="11" t="s">
        <v>4</v>
      </c>
      <c r="C9" s="12" t="s">
        <v>5</v>
      </c>
      <c r="D9" s="2"/>
      <c r="E9" s="2"/>
      <c r="F9" s="84"/>
      <c r="G9" s="84"/>
      <c r="H9" s="84"/>
      <c r="I9" s="84"/>
      <c r="J9" s="2"/>
      <c r="K9" s="2"/>
      <c r="L9" s="2"/>
    </row>
    <row r="10" spans="1:12" s="1" customFormat="1" ht="15" x14ac:dyDescent="0.2">
      <c r="B10" s="11" t="s">
        <v>6</v>
      </c>
      <c r="C10" s="12" t="s">
        <v>7</v>
      </c>
      <c r="D10" s="2"/>
      <c r="E10" s="2"/>
      <c r="F10" s="84"/>
      <c r="G10" s="84"/>
      <c r="H10" s="84"/>
      <c r="I10" s="84"/>
      <c r="J10" s="2"/>
      <c r="K10" s="2"/>
      <c r="L10" s="2"/>
    </row>
    <row r="11" spans="1:12" s="1" customFormat="1" ht="15" x14ac:dyDescent="0.2">
      <c r="B11" s="11" t="s">
        <v>8</v>
      </c>
      <c r="C11" s="12" t="s">
        <v>9</v>
      </c>
      <c r="D11" s="2"/>
      <c r="E11" s="2"/>
      <c r="F11" s="84"/>
      <c r="G11" s="84"/>
      <c r="H11" s="84"/>
      <c r="I11" s="84"/>
      <c r="J11" s="2"/>
      <c r="K11" s="2"/>
      <c r="L11" s="2"/>
    </row>
    <row r="12" spans="1:12" s="1" customFormat="1" ht="145.5" customHeight="1" x14ac:dyDescent="0.2">
      <c r="B12" s="11" t="s">
        <v>10</v>
      </c>
      <c r="C12" s="12" t="s">
        <v>94</v>
      </c>
      <c r="D12" s="2"/>
      <c r="E12" s="2"/>
      <c r="F12" s="84"/>
      <c r="G12" s="84"/>
      <c r="H12" s="84"/>
      <c r="I12" s="84"/>
      <c r="J12" s="2"/>
      <c r="K12" s="2"/>
      <c r="L12" s="2"/>
    </row>
    <row r="13" spans="1:12" s="1" customFormat="1" ht="144" customHeight="1" x14ac:dyDescent="0.2">
      <c r="B13" s="11" t="s">
        <v>11</v>
      </c>
      <c r="C13" s="12" t="s">
        <v>95</v>
      </c>
      <c r="D13" s="2"/>
      <c r="E13" s="2"/>
      <c r="F13" s="4"/>
      <c r="G13" s="4"/>
      <c r="H13" s="17"/>
      <c r="I13" s="17"/>
      <c r="J13" s="2"/>
      <c r="K13" s="2"/>
      <c r="L13" s="2"/>
    </row>
    <row r="14" spans="1:12" s="1" customFormat="1" ht="61.5" customHeight="1" x14ac:dyDescent="0.2">
      <c r="B14" s="11" t="s">
        <v>12</v>
      </c>
      <c r="C14" s="12" t="s">
        <v>13</v>
      </c>
      <c r="D14" s="2"/>
      <c r="E14" s="2"/>
      <c r="F14" s="2"/>
      <c r="G14" s="2"/>
      <c r="H14" s="17"/>
      <c r="I14" s="17"/>
      <c r="J14" s="2"/>
      <c r="K14" s="2"/>
      <c r="L14" s="2"/>
    </row>
    <row r="15" spans="1:12" s="1" customFormat="1" ht="87.75" customHeight="1" x14ac:dyDescent="0.2">
      <c r="B15" s="11" t="s">
        <v>14</v>
      </c>
      <c r="C15" s="12" t="s">
        <v>15</v>
      </c>
      <c r="D15" s="2"/>
      <c r="E15" s="2"/>
      <c r="F15" s="84" t="s">
        <v>16</v>
      </c>
      <c r="G15" s="84"/>
      <c r="H15" s="84"/>
      <c r="I15" s="84"/>
      <c r="J15" s="2"/>
      <c r="K15" s="2"/>
      <c r="L15" s="2"/>
    </row>
    <row r="16" spans="1:12" s="1" customFormat="1" ht="46.5" customHeight="1" x14ac:dyDescent="0.2">
      <c r="B16" s="11" t="s">
        <v>17</v>
      </c>
      <c r="C16" s="40">
        <f>+I135</f>
        <v>46163327174.059509</v>
      </c>
      <c r="D16" s="2"/>
      <c r="E16" s="2"/>
      <c r="F16" s="84"/>
      <c r="G16" s="84"/>
      <c r="H16" s="84"/>
      <c r="I16" s="84"/>
      <c r="J16" s="2"/>
      <c r="K16" s="2"/>
      <c r="L16" s="2"/>
    </row>
    <row r="17" spans="2:12" s="1" customFormat="1" ht="45" x14ac:dyDescent="0.2">
      <c r="B17" s="11" t="s">
        <v>18</v>
      </c>
      <c r="C17" s="41">
        <v>351558900</v>
      </c>
      <c r="D17" s="2"/>
      <c r="E17" s="2"/>
      <c r="F17" s="84"/>
      <c r="G17" s="84"/>
      <c r="H17" s="84"/>
      <c r="I17" s="84"/>
      <c r="J17" s="2"/>
      <c r="K17" s="2"/>
      <c r="L17" s="2"/>
    </row>
    <row r="18" spans="2:12" s="1" customFormat="1" ht="45" x14ac:dyDescent="0.2">
      <c r="B18" s="11" t="s">
        <v>19</v>
      </c>
      <c r="C18" s="41">
        <v>35155891</v>
      </c>
      <c r="D18" s="2"/>
      <c r="E18" s="2"/>
      <c r="F18" s="84"/>
      <c r="G18" s="84"/>
      <c r="H18" s="84"/>
      <c r="I18" s="84"/>
      <c r="J18" s="2"/>
      <c r="K18" s="2"/>
      <c r="L18" s="2"/>
    </row>
    <row r="19" spans="2:12" s="1" customFormat="1" ht="45" x14ac:dyDescent="0.2">
      <c r="B19" s="11" t="s">
        <v>20</v>
      </c>
      <c r="C19" s="13">
        <v>43130</v>
      </c>
      <c r="D19" s="2"/>
      <c r="E19" s="2"/>
      <c r="F19" s="84"/>
      <c r="G19" s="84"/>
      <c r="H19" s="84"/>
      <c r="I19" s="84"/>
      <c r="J19" s="2"/>
      <c r="K19" s="2"/>
      <c r="L19" s="2"/>
    </row>
    <row r="20" spans="2:12" s="1" customFormat="1" ht="24" customHeight="1" x14ac:dyDescent="0.2">
      <c r="B20" s="14" t="s">
        <v>21</v>
      </c>
      <c r="C20" s="52">
        <v>43130</v>
      </c>
      <c r="D20" s="2"/>
      <c r="E20" s="2"/>
      <c r="F20" s="15"/>
      <c r="G20" s="15"/>
      <c r="H20" s="17"/>
      <c r="I20" s="17"/>
      <c r="J20" s="2"/>
      <c r="K20" s="2"/>
      <c r="L20" s="2"/>
    </row>
    <row r="21" spans="2:12" s="1" customFormat="1" x14ac:dyDescent="0.2">
      <c r="B21" s="2"/>
      <c r="C21" s="3"/>
      <c r="D21" s="2"/>
      <c r="E21" s="2"/>
      <c r="F21" s="2"/>
      <c r="G21" s="2"/>
      <c r="H21" s="17"/>
      <c r="I21" s="17"/>
      <c r="J21" s="2"/>
      <c r="K21" s="2"/>
      <c r="L21" s="2"/>
    </row>
    <row r="22" spans="2:12" s="1" customFormat="1" ht="15" x14ac:dyDescent="0.25">
      <c r="B22" s="8" t="s">
        <v>22</v>
      </c>
      <c r="C22" s="3"/>
      <c r="D22" s="2"/>
      <c r="E22" s="2"/>
      <c r="F22" s="2"/>
      <c r="G22" s="2"/>
      <c r="H22" s="17"/>
      <c r="I22" s="17"/>
      <c r="J22" s="2"/>
      <c r="K22" s="2"/>
      <c r="L22" s="2"/>
    </row>
    <row r="23" spans="2:12" s="1" customFormat="1" ht="75" x14ac:dyDescent="0.2">
      <c r="B23" s="16" t="s">
        <v>23</v>
      </c>
      <c r="C23" s="16" t="s">
        <v>24</v>
      </c>
      <c r="D23" s="16" t="s">
        <v>25</v>
      </c>
      <c r="E23" s="16" t="s">
        <v>26</v>
      </c>
      <c r="F23" s="16" t="s">
        <v>27</v>
      </c>
      <c r="G23" s="16" t="s">
        <v>28</v>
      </c>
      <c r="H23" s="18" t="s">
        <v>29</v>
      </c>
      <c r="I23" s="18" t="s">
        <v>30</v>
      </c>
      <c r="J23" s="16" t="s">
        <v>31</v>
      </c>
      <c r="K23" s="16" t="s">
        <v>32</v>
      </c>
      <c r="L23" s="16" t="s">
        <v>33</v>
      </c>
    </row>
    <row r="24" spans="2:12" s="20" customFormat="1" ht="177" customHeight="1" x14ac:dyDescent="0.25">
      <c r="B24" s="37">
        <v>80111701</v>
      </c>
      <c r="C24" s="28" t="s">
        <v>102</v>
      </c>
      <c r="D24" s="38" t="s">
        <v>34</v>
      </c>
      <c r="E24" s="80" t="s">
        <v>82</v>
      </c>
      <c r="F24" s="80" t="s">
        <v>36</v>
      </c>
      <c r="G24" s="53" t="s">
        <v>37</v>
      </c>
      <c r="H24" s="36">
        <v>10000000</v>
      </c>
      <c r="I24" s="36">
        <f>+H24</f>
        <v>10000000</v>
      </c>
      <c r="J24" s="53" t="s">
        <v>38</v>
      </c>
      <c r="K24" s="53" t="s">
        <v>38</v>
      </c>
      <c r="L24" s="31" t="s">
        <v>43</v>
      </c>
    </row>
    <row r="25" spans="2:12" s="20" customFormat="1" ht="177" customHeight="1" x14ac:dyDescent="0.25">
      <c r="B25" s="37">
        <v>80111701</v>
      </c>
      <c r="C25" s="28" t="s">
        <v>232</v>
      </c>
      <c r="D25" s="38" t="s">
        <v>34</v>
      </c>
      <c r="E25" s="80" t="s">
        <v>233</v>
      </c>
      <c r="F25" s="80" t="s">
        <v>234</v>
      </c>
      <c r="G25" s="80" t="s">
        <v>56</v>
      </c>
      <c r="H25" s="36">
        <v>68000000</v>
      </c>
      <c r="I25" s="36">
        <f>+H25</f>
        <v>68000000</v>
      </c>
      <c r="J25" s="80" t="s">
        <v>38</v>
      </c>
      <c r="K25" s="80" t="s">
        <v>38</v>
      </c>
      <c r="L25" s="31" t="s">
        <v>43</v>
      </c>
    </row>
    <row r="26" spans="2:12" s="20" customFormat="1" ht="177" customHeight="1" x14ac:dyDescent="0.25">
      <c r="B26" s="37">
        <v>80111701</v>
      </c>
      <c r="C26" s="28" t="s">
        <v>236</v>
      </c>
      <c r="D26" s="38" t="s">
        <v>39</v>
      </c>
      <c r="E26" s="80" t="s">
        <v>237</v>
      </c>
      <c r="F26" s="80" t="s">
        <v>234</v>
      </c>
      <c r="G26" s="80" t="s">
        <v>56</v>
      </c>
      <c r="H26" s="36">
        <v>35000000</v>
      </c>
      <c r="I26" s="36">
        <f>+H26</f>
        <v>35000000</v>
      </c>
      <c r="J26" s="80" t="s">
        <v>38</v>
      </c>
      <c r="K26" s="80" t="s">
        <v>38</v>
      </c>
      <c r="L26" s="31" t="s">
        <v>43</v>
      </c>
    </row>
    <row r="27" spans="2:12" s="20" customFormat="1" ht="100.5" customHeight="1" x14ac:dyDescent="0.25">
      <c r="B27" s="42">
        <v>80111601</v>
      </c>
      <c r="C27" s="28" t="s">
        <v>103</v>
      </c>
      <c r="D27" s="29" t="s">
        <v>93</v>
      </c>
      <c r="E27" s="80" t="s">
        <v>97</v>
      </c>
      <c r="F27" s="80" t="s">
        <v>104</v>
      </c>
      <c r="G27" s="53" t="s">
        <v>105</v>
      </c>
      <c r="H27" s="36">
        <v>130000000</v>
      </c>
      <c r="I27" s="36">
        <v>130000000</v>
      </c>
      <c r="J27" s="53" t="s">
        <v>38</v>
      </c>
      <c r="K27" s="53" t="s">
        <v>38</v>
      </c>
      <c r="L27" s="31" t="s">
        <v>43</v>
      </c>
    </row>
    <row r="28" spans="2:12" s="20" customFormat="1" ht="97.5" customHeight="1" x14ac:dyDescent="0.25">
      <c r="B28" s="37">
        <v>80111701</v>
      </c>
      <c r="C28" s="28" t="s">
        <v>106</v>
      </c>
      <c r="D28" s="29" t="s">
        <v>93</v>
      </c>
      <c r="E28" s="80" t="s">
        <v>92</v>
      </c>
      <c r="F28" s="80" t="s">
        <v>36</v>
      </c>
      <c r="G28" s="53" t="s">
        <v>37</v>
      </c>
      <c r="H28" s="32">
        <v>44732216.770559996</v>
      </c>
      <c r="I28" s="30">
        <f t="shared" ref="I28:I42" si="0">+H28</f>
        <v>44732216.770559996</v>
      </c>
      <c r="J28" s="53" t="s">
        <v>38</v>
      </c>
      <c r="K28" s="53" t="s">
        <v>38</v>
      </c>
      <c r="L28" s="31" t="s">
        <v>43</v>
      </c>
    </row>
    <row r="29" spans="2:12" s="20" customFormat="1" ht="88.5" customHeight="1" x14ac:dyDescent="0.25">
      <c r="B29" s="37">
        <v>80111701</v>
      </c>
      <c r="C29" s="28" t="s">
        <v>107</v>
      </c>
      <c r="D29" s="29" t="s">
        <v>93</v>
      </c>
      <c r="E29" s="80" t="s">
        <v>92</v>
      </c>
      <c r="F29" s="80" t="s">
        <v>36</v>
      </c>
      <c r="G29" s="53" t="s">
        <v>37</v>
      </c>
      <c r="H29" s="32">
        <v>44732216.770559996</v>
      </c>
      <c r="I29" s="30">
        <f t="shared" si="0"/>
        <v>44732216.770559996</v>
      </c>
      <c r="J29" s="53" t="s">
        <v>38</v>
      </c>
      <c r="K29" s="53" t="s">
        <v>38</v>
      </c>
      <c r="L29" s="31" t="s">
        <v>43</v>
      </c>
    </row>
    <row r="30" spans="2:12" s="20" customFormat="1" ht="108" customHeight="1" x14ac:dyDescent="0.25">
      <c r="B30" s="37">
        <v>80111701</v>
      </c>
      <c r="C30" s="28" t="s">
        <v>108</v>
      </c>
      <c r="D30" s="29" t="s">
        <v>93</v>
      </c>
      <c r="E30" s="80" t="s">
        <v>92</v>
      </c>
      <c r="F30" s="80" t="s">
        <v>36</v>
      </c>
      <c r="G30" s="53" t="s">
        <v>37</v>
      </c>
      <c r="H30" s="32">
        <v>44732216.770559996</v>
      </c>
      <c r="I30" s="30">
        <f t="shared" si="0"/>
        <v>44732216.770559996</v>
      </c>
      <c r="J30" s="53" t="s">
        <v>38</v>
      </c>
      <c r="K30" s="53" t="s">
        <v>38</v>
      </c>
      <c r="L30" s="31" t="s">
        <v>43</v>
      </c>
    </row>
    <row r="31" spans="2:12" s="20" customFormat="1" ht="123" customHeight="1" x14ac:dyDescent="0.25">
      <c r="B31" s="37">
        <v>80111701</v>
      </c>
      <c r="C31" s="60" t="s">
        <v>109</v>
      </c>
      <c r="D31" s="29" t="s">
        <v>34</v>
      </c>
      <c r="E31" s="80" t="s">
        <v>92</v>
      </c>
      <c r="F31" s="80" t="s">
        <v>36</v>
      </c>
      <c r="G31" s="53" t="s">
        <v>37</v>
      </c>
      <c r="H31" s="32">
        <v>25141543</v>
      </c>
      <c r="I31" s="30">
        <f t="shared" si="0"/>
        <v>25141543</v>
      </c>
      <c r="J31" s="53" t="s">
        <v>38</v>
      </c>
      <c r="K31" s="53" t="s">
        <v>38</v>
      </c>
      <c r="L31" s="31" t="s">
        <v>43</v>
      </c>
    </row>
    <row r="32" spans="2:12" s="20" customFormat="1" ht="123" customHeight="1" x14ac:dyDescent="0.25">
      <c r="B32" s="37">
        <v>80111701</v>
      </c>
      <c r="C32" s="60" t="s">
        <v>110</v>
      </c>
      <c r="D32" s="29" t="s">
        <v>34</v>
      </c>
      <c r="E32" s="80" t="s">
        <v>92</v>
      </c>
      <c r="F32" s="80" t="s">
        <v>36</v>
      </c>
      <c r="G32" s="53" t="s">
        <v>37</v>
      </c>
      <c r="H32" s="32">
        <v>25141543</v>
      </c>
      <c r="I32" s="30">
        <f t="shared" si="0"/>
        <v>25141543</v>
      </c>
      <c r="J32" s="53" t="s">
        <v>38</v>
      </c>
      <c r="K32" s="53" t="s">
        <v>38</v>
      </c>
      <c r="L32" s="31" t="s">
        <v>43</v>
      </c>
    </row>
    <row r="33" spans="2:12" s="20" customFormat="1" ht="112.5" customHeight="1" x14ac:dyDescent="0.25">
      <c r="B33" s="37">
        <v>80111701</v>
      </c>
      <c r="C33" s="60" t="s">
        <v>111</v>
      </c>
      <c r="D33" s="29" t="s">
        <v>34</v>
      </c>
      <c r="E33" s="80" t="s">
        <v>92</v>
      </c>
      <c r="F33" s="80" t="s">
        <v>36</v>
      </c>
      <c r="G33" s="53" t="s">
        <v>37</v>
      </c>
      <c r="H33" s="32">
        <v>50283085.823999994</v>
      </c>
      <c r="I33" s="30">
        <f t="shared" si="0"/>
        <v>50283085.823999994</v>
      </c>
      <c r="J33" s="53" t="s">
        <v>38</v>
      </c>
      <c r="K33" s="53" t="s">
        <v>38</v>
      </c>
      <c r="L33" s="31" t="s">
        <v>43</v>
      </c>
    </row>
    <row r="34" spans="2:12" s="20" customFormat="1" ht="105" customHeight="1" x14ac:dyDescent="0.25">
      <c r="B34" s="53">
        <v>80131802</v>
      </c>
      <c r="C34" s="60" t="s">
        <v>123</v>
      </c>
      <c r="D34" s="29" t="s">
        <v>34</v>
      </c>
      <c r="E34" s="80" t="s">
        <v>92</v>
      </c>
      <c r="F34" s="80" t="s">
        <v>104</v>
      </c>
      <c r="G34" s="80" t="s">
        <v>37</v>
      </c>
      <c r="H34" s="32">
        <v>175000000</v>
      </c>
      <c r="I34" s="30">
        <f t="shared" si="0"/>
        <v>175000000</v>
      </c>
      <c r="J34" s="80" t="s">
        <v>38</v>
      </c>
      <c r="K34" s="53" t="s">
        <v>38</v>
      </c>
      <c r="L34" s="31" t="s">
        <v>43</v>
      </c>
    </row>
    <row r="35" spans="2:12" s="20" customFormat="1" ht="84" customHeight="1" x14ac:dyDescent="0.25">
      <c r="B35" s="37">
        <v>15101506</v>
      </c>
      <c r="C35" s="60" t="s">
        <v>90</v>
      </c>
      <c r="D35" s="29" t="s">
        <v>34</v>
      </c>
      <c r="E35" s="80" t="s">
        <v>92</v>
      </c>
      <c r="F35" s="80" t="s">
        <v>36</v>
      </c>
      <c r="G35" s="53" t="s">
        <v>37</v>
      </c>
      <c r="H35" s="36">
        <v>90676335.505745009</v>
      </c>
      <c r="I35" s="30">
        <f t="shared" si="0"/>
        <v>90676335.505745009</v>
      </c>
      <c r="J35" s="53" t="s">
        <v>38</v>
      </c>
      <c r="K35" s="53" t="s">
        <v>38</v>
      </c>
      <c r="L35" s="31" t="s">
        <v>43</v>
      </c>
    </row>
    <row r="36" spans="2:12" s="20" customFormat="1" ht="87.75" customHeight="1" x14ac:dyDescent="0.25">
      <c r="B36" s="53">
        <v>92101501</v>
      </c>
      <c r="C36" s="60" t="s">
        <v>72</v>
      </c>
      <c r="D36" s="29" t="s">
        <v>34</v>
      </c>
      <c r="E36" s="80" t="s">
        <v>52</v>
      </c>
      <c r="F36" s="80" t="s">
        <v>71</v>
      </c>
      <c r="G36" s="53" t="s">
        <v>37</v>
      </c>
      <c r="H36" s="32">
        <v>1017668562.372</v>
      </c>
      <c r="I36" s="30">
        <f t="shared" si="0"/>
        <v>1017668562.372</v>
      </c>
      <c r="J36" s="53" t="s">
        <v>38</v>
      </c>
      <c r="K36" s="53" t="s">
        <v>38</v>
      </c>
      <c r="L36" s="31" t="s">
        <v>43</v>
      </c>
    </row>
    <row r="37" spans="2:12" s="20" customFormat="1" ht="153.75" customHeight="1" x14ac:dyDescent="0.25">
      <c r="B37" s="53">
        <v>76111500</v>
      </c>
      <c r="C37" s="60" t="s">
        <v>78</v>
      </c>
      <c r="D37" s="29" t="s">
        <v>34</v>
      </c>
      <c r="E37" s="80" t="s">
        <v>52</v>
      </c>
      <c r="F37" s="80" t="s">
        <v>42</v>
      </c>
      <c r="G37" s="53" t="s">
        <v>37</v>
      </c>
      <c r="H37" s="35">
        <v>448042530.24486721</v>
      </c>
      <c r="I37" s="35">
        <f t="shared" si="0"/>
        <v>448042530.24486721</v>
      </c>
      <c r="J37" s="53" t="s">
        <v>38</v>
      </c>
      <c r="K37" s="53" t="s">
        <v>38</v>
      </c>
      <c r="L37" s="31" t="s">
        <v>43</v>
      </c>
    </row>
    <row r="38" spans="2:12" s="20" customFormat="1" ht="131.25" customHeight="1" x14ac:dyDescent="0.25">
      <c r="B38" s="53">
        <v>78141500</v>
      </c>
      <c r="C38" s="60" t="s">
        <v>83</v>
      </c>
      <c r="D38" s="29" t="s">
        <v>39</v>
      </c>
      <c r="E38" s="80" t="s">
        <v>84</v>
      </c>
      <c r="F38" s="80" t="s">
        <v>36</v>
      </c>
      <c r="G38" s="53" t="s">
        <v>56</v>
      </c>
      <c r="H38" s="30">
        <v>12640100</v>
      </c>
      <c r="I38" s="30">
        <f t="shared" si="0"/>
        <v>12640100</v>
      </c>
      <c r="J38" s="53" t="s">
        <v>38</v>
      </c>
      <c r="K38" s="53" t="s">
        <v>38</v>
      </c>
      <c r="L38" s="31" t="s">
        <v>43</v>
      </c>
    </row>
    <row r="39" spans="2:12" s="20" customFormat="1" ht="109.5" customHeight="1" x14ac:dyDescent="0.25">
      <c r="B39" s="53">
        <v>78102200</v>
      </c>
      <c r="C39" s="60" t="s">
        <v>57</v>
      </c>
      <c r="D39" s="29" t="s">
        <v>39</v>
      </c>
      <c r="E39" s="80" t="s">
        <v>49</v>
      </c>
      <c r="F39" s="80" t="s">
        <v>36</v>
      </c>
      <c r="G39" s="53" t="s">
        <v>37</v>
      </c>
      <c r="H39" s="30">
        <v>96700065</v>
      </c>
      <c r="I39" s="30">
        <f t="shared" si="0"/>
        <v>96700065</v>
      </c>
      <c r="J39" s="53" t="s">
        <v>38</v>
      </c>
      <c r="K39" s="53" t="s">
        <v>38</v>
      </c>
      <c r="L39" s="31" t="s">
        <v>43</v>
      </c>
    </row>
    <row r="40" spans="2:12" s="20" customFormat="1" ht="131.25" customHeight="1" x14ac:dyDescent="0.25">
      <c r="B40" s="53">
        <v>90121500</v>
      </c>
      <c r="C40" s="28" t="s">
        <v>40</v>
      </c>
      <c r="D40" s="29" t="s">
        <v>34</v>
      </c>
      <c r="E40" s="80" t="s">
        <v>52</v>
      </c>
      <c r="F40" s="80" t="s">
        <v>42</v>
      </c>
      <c r="G40" s="53" t="s">
        <v>37</v>
      </c>
      <c r="H40" s="30">
        <v>136845000</v>
      </c>
      <c r="I40" s="30">
        <f t="shared" si="0"/>
        <v>136845000</v>
      </c>
      <c r="J40" s="53" t="s">
        <v>38</v>
      </c>
      <c r="K40" s="53" t="s">
        <v>38</v>
      </c>
      <c r="L40" s="31" t="s">
        <v>43</v>
      </c>
    </row>
    <row r="41" spans="2:12" s="20" customFormat="1" ht="117" customHeight="1" x14ac:dyDescent="0.25">
      <c r="B41" s="53">
        <v>80111701</v>
      </c>
      <c r="C41" s="28" t="s">
        <v>73</v>
      </c>
      <c r="D41" s="34" t="s">
        <v>39</v>
      </c>
      <c r="E41" s="34" t="s">
        <v>64</v>
      </c>
      <c r="F41" s="34" t="s">
        <v>55</v>
      </c>
      <c r="G41" s="34" t="s">
        <v>56</v>
      </c>
      <c r="H41" s="35">
        <v>45305309</v>
      </c>
      <c r="I41" s="30">
        <f t="shared" si="0"/>
        <v>45305309</v>
      </c>
      <c r="J41" s="34" t="s">
        <v>38</v>
      </c>
      <c r="K41" s="53" t="s">
        <v>38</v>
      </c>
      <c r="L41" s="31" t="s">
        <v>43</v>
      </c>
    </row>
    <row r="42" spans="2:12" s="20" customFormat="1" ht="113.25" customHeight="1" x14ac:dyDescent="0.25">
      <c r="B42" s="53">
        <v>81141800</v>
      </c>
      <c r="C42" s="28" t="s">
        <v>58</v>
      </c>
      <c r="D42" s="29" t="s">
        <v>39</v>
      </c>
      <c r="E42" s="80" t="s">
        <v>59</v>
      </c>
      <c r="F42" s="80" t="s">
        <v>55</v>
      </c>
      <c r="G42" s="53" t="s">
        <v>37</v>
      </c>
      <c r="H42" s="30">
        <v>35564049</v>
      </c>
      <c r="I42" s="30">
        <f t="shared" si="0"/>
        <v>35564049</v>
      </c>
      <c r="J42" s="53" t="s">
        <v>38</v>
      </c>
      <c r="K42" s="53" t="s">
        <v>38</v>
      </c>
      <c r="L42" s="31" t="s">
        <v>43</v>
      </c>
    </row>
    <row r="43" spans="2:12" s="20" customFormat="1" ht="71.25" x14ac:dyDescent="0.25">
      <c r="B43" s="53">
        <v>80111701</v>
      </c>
      <c r="C43" s="28" t="s">
        <v>251</v>
      </c>
      <c r="D43" s="34" t="s">
        <v>60</v>
      </c>
      <c r="E43" s="34" t="s">
        <v>61</v>
      </c>
      <c r="F43" s="34" t="s">
        <v>55</v>
      </c>
      <c r="G43" s="34" t="s">
        <v>56</v>
      </c>
      <c r="H43" s="35">
        <v>39812413</v>
      </c>
      <c r="I43" s="30">
        <f t="shared" ref="I43:I50" si="1">+H43</f>
        <v>39812413</v>
      </c>
      <c r="J43" s="34" t="s">
        <v>38</v>
      </c>
      <c r="K43" s="53" t="s">
        <v>38</v>
      </c>
      <c r="L43" s="31" t="s">
        <v>43</v>
      </c>
    </row>
    <row r="44" spans="2:12" s="20" customFormat="1" ht="71.25" x14ac:dyDescent="0.25">
      <c r="B44" s="80">
        <v>80111701</v>
      </c>
      <c r="C44" s="28" t="s">
        <v>238</v>
      </c>
      <c r="D44" s="34" t="s">
        <v>45</v>
      </c>
      <c r="E44" s="34" t="s">
        <v>54</v>
      </c>
      <c r="F44" s="34" t="s">
        <v>234</v>
      </c>
      <c r="G44" s="34" t="s">
        <v>56</v>
      </c>
      <c r="H44" s="35">
        <v>2000000</v>
      </c>
      <c r="I44" s="30">
        <f t="shared" si="1"/>
        <v>2000000</v>
      </c>
      <c r="J44" s="34" t="s">
        <v>38</v>
      </c>
      <c r="K44" s="80" t="s">
        <v>38</v>
      </c>
      <c r="L44" s="31" t="s">
        <v>43</v>
      </c>
    </row>
    <row r="45" spans="2:12" s="20" customFormat="1" ht="114" x14ac:dyDescent="0.25">
      <c r="B45" s="80">
        <v>80111701</v>
      </c>
      <c r="C45" s="28" t="s">
        <v>239</v>
      </c>
      <c r="D45" s="34" t="s">
        <v>45</v>
      </c>
      <c r="E45" s="34" t="s">
        <v>240</v>
      </c>
      <c r="F45" s="34" t="s">
        <v>135</v>
      </c>
      <c r="G45" s="34" t="s">
        <v>56</v>
      </c>
      <c r="H45" s="35">
        <v>260000000</v>
      </c>
      <c r="I45" s="30">
        <f t="shared" si="1"/>
        <v>260000000</v>
      </c>
      <c r="J45" s="34" t="s">
        <v>38</v>
      </c>
      <c r="K45" s="80" t="s">
        <v>38</v>
      </c>
      <c r="L45" s="31" t="s">
        <v>43</v>
      </c>
    </row>
    <row r="46" spans="2:12" s="20" customFormat="1" ht="71.25" x14ac:dyDescent="0.25">
      <c r="B46" s="80">
        <v>45111609</v>
      </c>
      <c r="C46" s="28" t="s">
        <v>241</v>
      </c>
      <c r="D46" s="34" t="s">
        <v>242</v>
      </c>
      <c r="E46" s="34" t="s">
        <v>243</v>
      </c>
      <c r="F46" s="34" t="s">
        <v>234</v>
      </c>
      <c r="G46" s="34" t="s">
        <v>56</v>
      </c>
      <c r="H46" s="35">
        <v>4000000</v>
      </c>
      <c r="I46" s="30">
        <f t="shared" si="1"/>
        <v>4000000</v>
      </c>
      <c r="J46" s="34" t="s">
        <v>38</v>
      </c>
      <c r="K46" s="80" t="s">
        <v>38</v>
      </c>
      <c r="L46" s="31" t="s">
        <v>43</v>
      </c>
    </row>
    <row r="47" spans="2:12" s="20" customFormat="1" ht="71.25" x14ac:dyDescent="0.25">
      <c r="B47" s="80">
        <v>81141800</v>
      </c>
      <c r="C47" s="28" t="s">
        <v>88</v>
      </c>
      <c r="D47" s="29" t="s">
        <v>39</v>
      </c>
      <c r="E47" s="80" t="s">
        <v>64</v>
      </c>
      <c r="F47" s="80" t="s">
        <v>47</v>
      </c>
      <c r="G47" s="80" t="s">
        <v>37</v>
      </c>
      <c r="H47" s="32">
        <v>26222445</v>
      </c>
      <c r="I47" s="30">
        <f t="shared" si="1"/>
        <v>26222445</v>
      </c>
      <c r="J47" s="80" t="s">
        <v>38</v>
      </c>
      <c r="K47" s="80" t="s">
        <v>38</v>
      </c>
      <c r="L47" s="31" t="s">
        <v>43</v>
      </c>
    </row>
    <row r="48" spans="2:12" s="20" customFormat="1" ht="82.5" customHeight="1" x14ac:dyDescent="0.25">
      <c r="B48" s="53">
        <v>45121600</v>
      </c>
      <c r="C48" s="28" t="s">
        <v>65</v>
      </c>
      <c r="D48" s="34" t="s">
        <v>66</v>
      </c>
      <c r="E48" s="34" t="s">
        <v>67</v>
      </c>
      <c r="F48" s="80" t="s">
        <v>47</v>
      </c>
      <c r="G48" s="34" t="s">
        <v>56</v>
      </c>
      <c r="H48" s="32">
        <v>27888840</v>
      </c>
      <c r="I48" s="30">
        <f t="shared" si="1"/>
        <v>27888840</v>
      </c>
      <c r="J48" s="34" t="s">
        <v>38</v>
      </c>
      <c r="K48" s="53" t="s">
        <v>38</v>
      </c>
      <c r="L48" s="31" t="s">
        <v>43</v>
      </c>
    </row>
    <row r="49" spans="2:13" s="20" customFormat="1" ht="84" customHeight="1" x14ac:dyDescent="0.25">
      <c r="B49" s="53">
        <v>73152108</v>
      </c>
      <c r="C49" s="85" t="s">
        <v>250</v>
      </c>
      <c r="D49" s="29" t="s">
        <v>66</v>
      </c>
      <c r="E49" s="80" t="s">
        <v>67</v>
      </c>
      <c r="F49" s="80" t="s">
        <v>47</v>
      </c>
      <c r="G49" s="53" t="s">
        <v>37</v>
      </c>
      <c r="H49" s="32">
        <v>32113303.51698</v>
      </c>
      <c r="I49" s="30">
        <f t="shared" si="1"/>
        <v>32113303.51698</v>
      </c>
      <c r="J49" s="53" t="s">
        <v>136</v>
      </c>
      <c r="K49" s="53" t="s">
        <v>38</v>
      </c>
      <c r="L49" s="31" t="s">
        <v>43</v>
      </c>
    </row>
    <row r="50" spans="2:13" s="20" customFormat="1" ht="71.25" x14ac:dyDescent="0.25">
      <c r="B50" s="53">
        <v>80111701</v>
      </c>
      <c r="C50" s="28" t="s">
        <v>68</v>
      </c>
      <c r="D50" s="29" t="s">
        <v>34</v>
      </c>
      <c r="E50" s="80" t="s">
        <v>35</v>
      </c>
      <c r="F50" s="80" t="s">
        <v>36</v>
      </c>
      <c r="G50" s="53" t="s">
        <v>37</v>
      </c>
      <c r="H50" s="32">
        <v>24743008.284235995</v>
      </c>
      <c r="I50" s="30">
        <f t="shared" si="1"/>
        <v>24743008.284235995</v>
      </c>
      <c r="J50" s="53" t="s">
        <v>38</v>
      </c>
      <c r="K50" s="53" t="s">
        <v>38</v>
      </c>
      <c r="L50" s="31" t="s">
        <v>43</v>
      </c>
    </row>
    <row r="51" spans="2:13" s="20" customFormat="1" ht="113.25" customHeight="1" x14ac:dyDescent="0.25">
      <c r="B51" s="53">
        <v>81141800</v>
      </c>
      <c r="C51" s="28" t="s">
        <v>44</v>
      </c>
      <c r="D51" s="29" t="s">
        <v>45</v>
      </c>
      <c r="E51" s="80" t="s">
        <v>46</v>
      </c>
      <c r="F51" s="80" t="s">
        <v>47</v>
      </c>
      <c r="G51" s="53" t="s">
        <v>37</v>
      </c>
      <c r="H51" s="30">
        <v>3061820</v>
      </c>
      <c r="I51" s="30">
        <f>+H51</f>
        <v>3061820</v>
      </c>
      <c r="J51" s="53" t="s">
        <v>38</v>
      </c>
      <c r="K51" s="53" t="s">
        <v>38</v>
      </c>
      <c r="L51" s="31" t="s">
        <v>43</v>
      </c>
    </row>
    <row r="52" spans="2:13" s="20" customFormat="1" ht="105.75" customHeight="1" x14ac:dyDescent="0.25">
      <c r="B52" s="53">
        <v>81101515</v>
      </c>
      <c r="C52" s="28" t="s">
        <v>69</v>
      </c>
      <c r="D52" s="29" t="s">
        <v>39</v>
      </c>
      <c r="E52" s="80" t="s">
        <v>41</v>
      </c>
      <c r="F52" s="80" t="s">
        <v>55</v>
      </c>
      <c r="G52" s="53" t="s">
        <v>37</v>
      </c>
      <c r="H52" s="32">
        <v>8038790</v>
      </c>
      <c r="I52" s="30">
        <f>+H52</f>
        <v>8038790</v>
      </c>
      <c r="J52" s="53" t="s">
        <v>38</v>
      </c>
      <c r="K52" s="53" t="s">
        <v>38</v>
      </c>
      <c r="L52" s="31" t="s">
        <v>43</v>
      </c>
    </row>
    <row r="53" spans="2:13" s="20" customFormat="1" ht="89.25" customHeight="1" x14ac:dyDescent="0.25">
      <c r="B53" s="53">
        <v>81101515</v>
      </c>
      <c r="C53" s="28" t="s">
        <v>62</v>
      </c>
      <c r="D53" s="29" t="s">
        <v>39</v>
      </c>
      <c r="E53" s="80" t="s">
        <v>63</v>
      </c>
      <c r="F53" s="80" t="s">
        <v>47</v>
      </c>
      <c r="G53" s="53" t="s">
        <v>37</v>
      </c>
      <c r="H53" s="32">
        <v>72149867</v>
      </c>
      <c r="I53" s="30">
        <f t="shared" ref="I53:I61" si="2">+H53</f>
        <v>72149867</v>
      </c>
      <c r="J53" s="53" t="s">
        <v>38</v>
      </c>
      <c r="K53" s="53" t="s">
        <v>38</v>
      </c>
      <c r="L53" s="31" t="s">
        <v>43</v>
      </c>
    </row>
    <row r="54" spans="2:13" s="20" customFormat="1" ht="71.25" x14ac:dyDescent="0.25">
      <c r="B54" s="53">
        <v>76111800</v>
      </c>
      <c r="C54" s="28" t="s">
        <v>74</v>
      </c>
      <c r="D54" s="29" t="s">
        <v>39</v>
      </c>
      <c r="E54" s="80" t="s">
        <v>75</v>
      </c>
      <c r="F54" s="80" t="s">
        <v>47</v>
      </c>
      <c r="G54" s="53" t="s">
        <v>37</v>
      </c>
      <c r="H54" s="32">
        <v>20229958</v>
      </c>
      <c r="I54" s="30">
        <f t="shared" si="2"/>
        <v>20229958</v>
      </c>
      <c r="J54" s="53" t="s">
        <v>38</v>
      </c>
      <c r="K54" s="53" t="s">
        <v>38</v>
      </c>
      <c r="L54" s="31" t="s">
        <v>43</v>
      </c>
    </row>
    <row r="55" spans="2:13" s="20" customFormat="1" ht="71.25" x14ac:dyDescent="0.25">
      <c r="B55" s="53">
        <v>78181500</v>
      </c>
      <c r="C55" s="28" t="s">
        <v>99</v>
      </c>
      <c r="D55" s="80" t="s">
        <v>60</v>
      </c>
      <c r="E55" s="80" t="s">
        <v>101</v>
      </c>
      <c r="F55" s="80" t="s">
        <v>100</v>
      </c>
      <c r="G55" s="53" t="s">
        <v>37</v>
      </c>
      <c r="H55" s="39">
        <v>1850000</v>
      </c>
      <c r="I55" s="30">
        <f t="shared" si="2"/>
        <v>1850000</v>
      </c>
      <c r="J55" s="53" t="s">
        <v>38</v>
      </c>
      <c r="K55" s="53" t="s">
        <v>38</v>
      </c>
      <c r="L55" s="31" t="s">
        <v>43</v>
      </c>
    </row>
    <row r="56" spans="2:13" s="20" customFormat="1" ht="99.75" x14ac:dyDescent="0.25">
      <c r="B56" s="53">
        <v>70131500</v>
      </c>
      <c r="C56" s="28" t="s">
        <v>81</v>
      </c>
      <c r="D56" s="29" t="s">
        <v>60</v>
      </c>
      <c r="E56" s="80" t="s">
        <v>41</v>
      </c>
      <c r="F56" s="80" t="s">
        <v>42</v>
      </c>
      <c r="G56" s="53" t="s">
        <v>37</v>
      </c>
      <c r="H56" s="32">
        <v>165012102</v>
      </c>
      <c r="I56" s="30">
        <f t="shared" si="2"/>
        <v>165012102</v>
      </c>
      <c r="J56" s="53" t="s">
        <v>38</v>
      </c>
      <c r="K56" s="53" t="s">
        <v>38</v>
      </c>
      <c r="L56" s="31" t="s">
        <v>43</v>
      </c>
    </row>
    <row r="57" spans="2:13" s="20" customFormat="1" ht="93" customHeight="1" x14ac:dyDescent="0.25">
      <c r="B57" s="53">
        <v>44101700</v>
      </c>
      <c r="C57" s="28" t="s">
        <v>112</v>
      </c>
      <c r="D57" s="29" t="s">
        <v>60</v>
      </c>
      <c r="E57" s="80" t="s">
        <v>70</v>
      </c>
      <c r="F57" s="80" t="s">
        <v>36</v>
      </c>
      <c r="G57" s="53" t="s">
        <v>37</v>
      </c>
      <c r="H57" s="30">
        <v>4382007</v>
      </c>
      <c r="I57" s="30">
        <f t="shared" si="2"/>
        <v>4382007</v>
      </c>
      <c r="J57" s="53" t="s">
        <v>38</v>
      </c>
      <c r="K57" s="53" t="s">
        <v>38</v>
      </c>
      <c r="L57" s="31" t="s">
        <v>43</v>
      </c>
    </row>
    <row r="58" spans="2:13" s="20" customFormat="1" ht="71.25" x14ac:dyDescent="0.25">
      <c r="B58" s="53">
        <v>44101700</v>
      </c>
      <c r="C58" s="28" t="s">
        <v>80</v>
      </c>
      <c r="D58" s="29" t="s">
        <v>34</v>
      </c>
      <c r="E58" s="80" t="s">
        <v>52</v>
      </c>
      <c r="F58" s="80" t="s">
        <v>47</v>
      </c>
      <c r="G58" s="53" t="s">
        <v>37</v>
      </c>
      <c r="H58" s="30">
        <v>12852000</v>
      </c>
      <c r="I58" s="30">
        <f t="shared" si="2"/>
        <v>12852000</v>
      </c>
      <c r="J58" s="53" t="s">
        <v>38</v>
      </c>
      <c r="K58" s="53" t="s">
        <v>38</v>
      </c>
      <c r="L58" s="31" t="s">
        <v>43</v>
      </c>
    </row>
    <row r="59" spans="2:13" s="20" customFormat="1" ht="71.25" x14ac:dyDescent="0.25">
      <c r="B59" s="53">
        <v>44101700</v>
      </c>
      <c r="C59" s="28" t="s">
        <v>89</v>
      </c>
      <c r="D59" s="29" t="s">
        <v>34</v>
      </c>
      <c r="E59" s="80" t="s">
        <v>52</v>
      </c>
      <c r="F59" s="80" t="s">
        <v>47</v>
      </c>
      <c r="G59" s="53" t="s">
        <v>37</v>
      </c>
      <c r="H59" s="30">
        <v>8746500</v>
      </c>
      <c r="I59" s="30">
        <f t="shared" si="2"/>
        <v>8746500</v>
      </c>
      <c r="J59" s="53" t="s">
        <v>38</v>
      </c>
      <c r="K59" s="53" t="s">
        <v>38</v>
      </c>
      <c r="L59" s="31" t="s">
        <v>43</v>
      </c>
    </row>
    <row r="60" spans="2:13" s="20" customFormat="1" ht="71.25" x14ac:dyDescent="0.25">
      <c r="B60" s="37">
        <v>30171500</v>
      </c>
      <c r="C60" s="28" t="s">
        <v>86</v>
      </c>
      <c r="D60" s="38" t="s">
        <v>77</v>
      </c>
      <c r="E60" s="80" t="s">
        <v>85</v>
      </c>
      <c r="F60" s="80" t="s">
        <v>47</v>
      </c>
      <c r="G60" s="53" t="s">
        <v>56</v>
      </c>
      <c r="H60" s="30">
        <v>12852000</v>
      </c>
      <c r="I60" s="30">
        <f t="shared" si="2"/>
        <v>12852000</v>
      </c>
      <c r="J60" s="53" t="s">
        <v>38</v>
      </c>
      <c r="K60" s="53" t="s">
        <v>38</v>
      </c>
      <c r="L60" s="31" t="s">
        <v>43</v>
      </c>
    </row>
    <row r="61" spans="2:13" s="20" customFormat="1" ht="78.75" customHeight="1" x14ac:dyDescent="0.25">
      <c r="B61" s="37">
        <v>30171500</v>
      </c>
      <c r="C61" s="28" t="s">
        <v>113</v>
      </c>
      <c r="D61" s="38" t="s">
        <v>77</v>
      </c>
      <c r="E61" s="80" t="s">
        <v>82</v>
      </c>
      <c r="F61" s="80" t="s">
        <v>47</v>
      </c>
      <c r="G61" s="53" t="s">
        <v>56</v>
      </c>
      <c r="H61" s="32">
        <v>2570400</v>
      </c>
      <c r="I61" s="30">
        <f t="shared" si="2"/>
        <v>2570400</v>
      </c>
      <c r="J61" s="53" t="s">
        <v>38</v>
      </c>
      <c r="K61" s="53" t="s">
        <v>38</v>
      </c>
      <c r="L61" s="31" t="s">
        <v>43</v>
      </c>
    </row>
    <row r="62" spans="2:13" s="20" customFormat="1" ht="71.25" x14ac:dyDescent="0.25">
      <c r="B62" s="53">
        <v>72103300</v>
      </c>
      <c r="C62" s="28" t="s">
        <v>91</v>
      </c>
      <c r="D62" s="29" t="s">
        <v>45</v>
      </c>
      <c r="E62" s="80" t="s">
        <v>85</v>
      </c>
      <c r="F62" s="80" t="s">
        <v>42</v>
      </c>
      <c r="G62" s="53" t="s">
        <v>56</v>
      </c>
      <c r="H62" s="36">
        <v>100000000</v>
      </c>
      <c r="I62" s="36">
        <f>+H62</f>
        <v>100000000</v>
      </c>
      <c r="J62" s="53" t="s">
        <v>38</v>
      </c>
      <c r="K62" s="53" t="s">
        <v>38</v>
      </c>
      <c r="L62" s="31" t="s">
        <v>43</v>
      </c>
    </row>
    <row r="63" spans="2:13" s="20" customFormat="1" ht="71.25" x14ac:dyDescent="0.25">
      <c r="B63" s="80">
        <v>72103300</v>
      </c>
      <c r="C63" s="28" t="s">
        <v>244</v>
      </c>
      <c r="D63" s="29" t="s">
        <v>45</v>
      </c>
      <c r="E63" s="80" t="s">
        <v>85</v>
      </c>
      <c r="F63" s="80" t="s">
        <v>47</v>
      </c>
      <c r="G63" s="80" t="s">
        <v>56</v>
      </c>
      <c r="H63" s="36">
        <v>35000000</v>
      </c>
      <c r="I63" s="36">
        <f>+H63</f>
        <v>35000000</v>
      </c>
      <c r="J63" s="80" t="s">
        <v>38</v>
      </c>
      <c r="K63" s="80" t="s">
        <v>38</v>
      </c>
      <c r="L63" s="31" t="s">
        <v>43</v>
      </c>
      <c r="M63" s="20" t="s">
        <v>235</v>
      </c>
    </row>
    <row r="64" spans="2:13" s="20" customFormat="1" ht="71.25" x14ac:dyDescent="0.25">
      <c r="B64" s="37">
        <v>72103300</v>
      </c>
      <c r="C64" s="28" t="s">
        <v>114</v>
      </c>
      <c r="D64" s="38" t="s">
        <v>77</v>
      </c>
      <c r="E64" s="80" t="s">
        <v>85</v>
      </c>
      <c r="F64" s="80" t="s">
        <v>47</v>
      </c>
      <c r="G64" s="53" t="s">
        <v>56</v>
      </c>
      <c r="H64" s="30">
        <v>20000000</v>
      </c>
      <c r="I64" s="30">
        <f t="shared" ref="I64" si="3">+H64</f>
        <v>20000000</v>
      </c>
      <c r="J64" s="53" t="s">
        <v>38</v>
      </c>
      <c r="K64" s="53" t="s">
        <v>38</v>
      </c>
      <c r="L64" s="31" t="s">
        <v>43</v>
      </c>
    </row>
    <row r="65" spans="2:13" s="20" customFormat="1" ht="71.25" x14ac:dyDescent="0.25">
      <c r="B65" s="53">
        <v>72103300</v>
      </c>
      <c r="C65" s="28" t="s">
        <v>98</v>
      </c>
      <c r="D65" s="29" t="s">
        <v>39</v>
      </c>
      <c r="E65" s="80" t="s">
        <v>67</v>
      </c>
      <c r="F65" s="80" t="s">
        <v>47</v>
      </c>
      <c r="G65" s="53" t="s">
        <v>37</v>
      </c>
      <c r="H65" s="36">
        <v>100000000</v>
      </c>
      <c r="I65" s="36">
        <f t="shared" ref="I65:I74" si="4">+H65</f>
        <v>100000000</v>
      </c>
      <c r="J65" s="53" t="s">
        <v>38</v>
      </c>
      <c r="K65" s="53" t="s">
        <v>38</v>
      </c>
      <c r="L65" s="31" t="s">
        <v>43</v>
      </c>
    </row>
    <row r="66" spans="2:13" s="20" customFormat="1" ht="71.25" x14ac:dyDescent="0.25">
      <c r="B66" s="37">
        <v>92121801</v>
      </c>
      <c r="C66" s="28" t="s">
        <v>124</v>
      </c>
      <c r="D66" s="38" t="s">
        <v>87</v>
      </c>
      <c r="E66" s="80" t="s">
        <v>85</v>
      </c>
      <c r="F66" s="80" t="s">
        <v>55</v>
      </c>
      <c r="G66" s="53" t="s">
        <v>37</v>
      </c>
      <c r="H66" s="32">
        <v>640000000</v>
      </c>
      <c r="I66" s="36">
        <f t="shared" si="4"/>
        <v>640000000</v>
      </c>
      <c r="J66" s="53" t="s">
        <v>38</v>
      </c>
      <c r="K66" s="53" t="s">
        <v>38</v>
      </c>
      <c r="L66" s="31" t="s">
        <v>43</v>
      </c>
    </row>
    <row r="67" spans="2:13" s="20" customFormat="1" ht="71.25" x14ac:dyDescent="0.25">
      <c r="B67" s="37">
        <v>92121801</v>
      </c>
      <c r="C67" s="28" t="s">
        <v>245</v>
      </c>
      <c r="D67" s="38" t="s">
        <v>87</v>
      </c>
      <c r="E67" s="80" t="s">
        <v>85</v>
      </c>
      <c r="F67" s="80" t="s">
        <v>55</v>
      </c>
      <c r="G67" s="80" t="s">
        <v>37</v>
      </c>
      <c r="H67" s="32">
        <v>250000000</v>
      </c>
      <c r="I67" s="36">
        <f t="shared" si="4"/>
        <v>250000000</v>
      </c>
      <c r="J67" s="80" t="s">
        <v>38</v>
      </c>
      <c r="K67" s="80" t="s">
        <v>38</v>
      </c>
      <c r="L67" s="31" t="s">
        <v>43</v>
      </c>
      <c r="M67" s="20" t="s">
        <v>235</v>
      </c>
    </row>
    <row r="68" spans="2:13" s="20" customFormat="1" ht="85.5" x14ac:dyDescent="0.25">
      <c r="B68" s="53">
        <v>44122001</v>
      </c>
      <c r="C68" s="28" t="s">
        <v>48</v>
      </c>
      <c r="D68" s="29" t="s">
        <v>39</v>
      </c>
      <c r="E68" s="80" t="s">
        <v>49</v>
      </c>
      <c r="F68" s="80" t="s">
        <v>50</v>
      </c>
      <c r="G68" s="53" t="s">
        <v>37</v>
      </c>
      <c r="H68" s="30">
        <v>450757400</v>
      </c>
      <c r="I68" s="30">
        <f t="shared" si="4"/>
        <v>450757400</v>
      </c>
      <c r="J68" s="53" t="s">
        <v>38</v>
      </c>
      <c r="K68" s="53" t="s">
        <v>38</v>
      </c>
      <c r="L68" s="31" t="s">
        <v>43</v>
      </c>
    </row>
    <row r="69" spans="2:13" s="20" customFormat="1" ht="100.5" customHeight="1" x14ac:dyDescent="0.25">
      <c r="B69" s="53">
        <v>39121321</v>
      </c>
      <c r="C69" s="28" t="s">
        <v>51</v>
      </c>
      <c r="D69" s="29" t="s">
        <v>34</v>
      </c>
      <c r="E69" s="80" t="s">
        <v>52</v>
      </c>
      <c r="F69" s="80" t="s">
        <v>47</v>
      </c>
      <c r="G69" s="53" t="s">
        <v>37</v>
      </c>
      <c r="H69" s="30">
        <v>32350747</v>
      </c>
      <c r="I69" s="30">
        <f t="shared" si="4"/>
        <v>32350747</v>
      </c>
      <c r="J69" s="53" t="s">
        <v>38</v>
      </c>
      <c r="K69" s="53" t="s">
        <v>38</v>
      </c>
      <c r="L69" s="31" t="s">
        <v>43</v>
      </c>
    </row>
    <row r="70" spans="2:13" s="20" customFormat="1" ht="118.5" customHeight="1" x14ac:dyDescent="0.25">
      <c r="B70" s="33">
        <v>55121715</v>
      </c>
      <c r="C70" s="28" t="s">
        <v>53</v>
      </c>
      <c r="D70" s="29" t="s">
        <v>121</v>
      </c>
      <c r="E70" s="80" t="s">
        <v>54</v>
      </c>
      <c r="F70" s="34" t="s">
        <v>55</v>
      </c>
      <c r="G70" s="53" t="s">
        <v>37</v>
      </c>
      <c r="H70" s="32">
        <v>3500000</v>
      </c>
      <c r="I70" s="30">
        <f t="shared" si="4"/>
        <v>3500000</v>
      </c>
      <c r="J70" s="53" t="s">
        <v>38</v>
      </c>
      <c r="K70" s="53" t="s">
        <v>38</v>
      </c>
      <c r="L70" s="31" t="s">
        <v>43</v>
      </c>
    </row>
    <row r="71" spans="2:13" s="20" customFormat="1" ht="104.25" customHeight="1" x14ac:dyDescent="0.25">
      <c r="B71" s="33">
        <v>24101510</v>
      </c>
      <c r="C71" s="28" t="s">
        <v>115</v>
      </c>
      <c r="D71" s="38" t="s">
        <v>45</v>
      </c>
      <c r="E71" s="80" t="s">
        <v>54</v>
      </c>
      <c r="F71" s="80" t="s">
        <v>47</v>
      </c>
      <c r="G71" s="53" t="s">
        <v>37</v>
      </c>
      <c r="H71" s="32">
        <v>6350000</v>
      </c>
      <c r="I71" s="30">
        <f t="shared" si="4"/>
        <v>6350000</v>
      </c>
      <c r="J71" s="53" t="s">
        <v>38</v>
      </c>
      <c r="K71" s="53" t="s">
        <v>38</v>
      </c>
      <c r="L71" s="31" t="s">
        <v>43</v>
      </c>
    </row>
    <row r="72" spans="2:13" s="20" customFormat="1" ht="106.5" customHeight="1" x14ac:dyDescent="0.25">
      <c r="B72" s="53">
        <v>82121901</v>
      </c>
      <c r="C72" s="28" t="s">
        <v>76</v>
      </c>
      <c r="D72" s="29" t="s">
        <v>77</v>
      </c>
      <c r="E72" s="80" t="s">
        <v>67</v>
      </c>
      <c r="F72" s="80" t="s">
        <v>47</v>
      </c>
      <c r="G72" s="53" t="s">
        <v>37</v>
      </c>
      <c r="H72" s="30">
        <v>10880646</v>
      </c>
      <c r="I72" s="30">
        <f t="shared" si="4"/>
        <v>10880646</v>
      </c>
      <c r="J72" s="53" t="s">
        <v>38</v>
      </c>
      <c r="K72" s="53" t="s">
        <v>38</v>
      </c>
      <c r="L72" s="31" t="s">
        <v>43</v>
      </c>
    </row>
    <row r="73" spans="2:13" s="20" customFormat="1" ht="104.25" customHeight="1" x14ac:dyDescent="0.25">
      <c r="B73" s="37">
        <v>51100000</v>
      </c>
      <c r="C73" s="28" t="s">
        <v>116</v>
      </c>
      <c r="D73" s="38" t="s">
        <v>39</v>
      </c>
      <c r="E73" s="80" t="s">
        <v>117</v>
      </c>
      <c r="F73" s="80" t="s">
        <v>47</v>
      </c>
      <c r="G73" s="53" t="s">
        <v>37</v>
      </c>
      <c r="H73" s="30">
        <v>18000000</v>
      </c>
      <c r="I73" s="30">
        <f t="shared" si="4"/>
        <v>18000000</v>
      </c>
      <c r="J73" s="53" t="s">
        <v>38</v>
      </c>
      <c r="K73" s="53" t="s">
        <v>38</v>
      </c>
      <c r="L73" s="31" t="s">
        <v>43</v>
      </c>
    </row>
    <row r="74" spans="2:13" s="20" customFormat="1" ht="106.5" customHeight="1" x14ac:dyDescent="0.25">
      <c r="B74" s="53">
        <v>78131804</v>
      </c>
      <c r="C74" s="28" t="s">
        <v>79</v>
      </c>
      <c r="D74" s="29" t="s">
        <v>60</v>
      </c>
      <c r="E74" s="80" t="s">
        <v>35</v>
      </c>
      <c r="F74" s="80" t="s">
        <v>42</v>
      </c>
      <c r="G74" s="53" t="s">
        <v>37</v>
      </c>
      <c r="H74" s="32">
        <v>72511476</v>
      </c>
      <c r="I74" s="30">
        <f t="shared" si="4"/>
        <v>72511476</v>
      </c>
      <c r="J74" s="53" t="s">
        <v>38</v>
      </c>
      <c r="K74" s="53" t="s">
        <v>38</v>
      </c>
      <c r="L74" s="31" t="s">
        <v>43</v>
      </c>
    </row>
    <row r="75" spans="2:13" s="20" customFormat="1" ht="109.5" customHeight="1" x14ac:dyDescent="0.25">
      <c r="B75" s="37">
        <v>10141501</v>
      </c>
      <c r="C75" s="28" t="s">
        <v>127</v>
      </c>
      <c r="D75" s="86" t="s">
        <v>60</v>
      </c>
      <c r="E75" s="28" t="s">
        <v>82</v>
      </c>
      <c r="F75" s="28" t="s">
        <v>55</v>
      </c>
      <c r="G75" s="34" t="s">
        <v>37</v>
      </c>
      <c r="H75" s="39">
        <v>2800000</v>
      </c>
      <c r="I75" s="39">
        <v>2800000</v>
      </c>
      <c r="J75" s="39" t="s">
        <v>38</v>
      </c>
      <c r="K75" s="53" t="s">
        <v>38</v>
      </c>
      <c r="L75" s="31" t="s">
        <v>43</v>
      </c>
    </row>
    <row r="76" spans="2:13" s="20" customFormat="1" ht="191.25" customHeight="1" x14ac:dyDescent="0.25">
      <c r="B76" s="37">
        <v>84131500</v>
      </c>
      <c r="C76" s="28" t="s">
        <v>128</v>
      </c>
      <c r="D76" s="38" t="s">
        <v>60</v>
      </c>
      <c r="E76" s="80" t="s">
        <v>118</v>
      </c>
      <c r="F76" s="80" t="s">
        <v>71</v>
      </c>
      <c r="G76" s="53" t="s">
        <v>37</v>
      </c>
      <c r="H76" s="30">
        <f>1186975775-6435220</f>
        <v>1180540555</v>
      </c>
      <c r="I76" s="30">
        <f>+H76</f>
        <v>1180540555</v>
      </c>
      <c r="J76" s="53" t="s">
        <v>38</v>
      </c>
      <c r="K76" s="53" t="s">
        <v>38</v>
      </c>
      <c r="L76" s="31" t="s">
        <v>43</v>
      </c>
    </row>
    <row r="77" spans="2:13" s="20" customFormat="1" ht="85.5" x14ac:dyDescent="0.25">
      <c r="B77" s="53">
        <v>84131603</v>
      </c>
      <c r="C77" s="61" t="s">
        <v>119</v>
      </c>
      <c r="D77" s="87" t="s">
        <v>60</v>
      </c>
      <c r="E77" s="80" t="s">
        <v>101</v>
      </c>
      <c r="F77" s="80" t="s">
        <v>120</v>
      </c>
      <c r="G77" s="53" t="s">
        <v>37</v>
      </c>
      <c r="H77" s="39">
        <v>6435220</v>
      </c>
      <c r="I77" s="39">
        <f>+H77</f>
        <v>6435220</v>
      </c>
      <c r="J77" s="53" t="s">
        <v>38</v>
      </c>
      <c r="K77" s="53" t="s">
        <v>38</v>
      </c>
      <c r="L77" s="31" t="s">
        <v>43</v>
      </c>
    </row>
    <row r="78" spans="2:13" s="20" customFormat="1" ht="71.25" x14ac:dyDescent="0.25">
      <c r="B78" s="53">
        <v>90101600</v>
      </c>
      <c r="C78" s="28" t="s">
        <v>122</v>
      </c>
      <c r="D78" s="29" t="s">
        <v>34</v>
      </c>
      <c r="E78" s="80" t="s">
        <v>49</v>
      </c>
      <c r="F78" s="34" t="s">
        <v>55</v>
      </c>
      <c r="G78" s="53" t="s">
        <v>37</v>
      </c>
      <c r="H78" s="32">
        <v>180000000</v>
      </c>
      <c r="I78" s="32">
        <f>+H78</f>
        <v>180000000</v>
      </c>
      <c r="J78" s="53" t="s">
        <v>38</v>
      </c>
      <c r="K78" s="53" t="s">
        <v>38</v>
      </c>
      <c r="L78" s="31" t="s">
        <v>43</v>
      </c>
    </row>
    <row r="79" spans="2:13" s="20" customFormat="1" ht="82.5" customHeight="1" x14ac:dyDescent="0.25">
      <c r="B79" s="37">
        <v>80111701</v>
      </c>
      <c r="C79" s="28" t="s">
        <v>125</v>
      </c>
      <c r="D79" s="29" t="s">
        <v>39</v>
      </c>
      <c r="E79" s="80" t="s">
        <v>126</v>
      </c>
      <c r="F79" s="34" t="s">
        <v>55</v>
      </c>
      <c r="G79" s="53" t="s">
        <v>37</v>
      </c>
      <c r="H79" s="32">
        <v>40000000</v>
      </c>
      <c r="I79" s="32">
        <f>+H79</f>
        <v>40000000</v>
      </c>
      <c r="J79" s="53" t="s">
        <v>38</v>
      </c>
      <c r="K79" s="53" t="s">
        <v>38</v>
      </c>
      <c r="L79" s="31" t="s">
        <v>43</v>
      </c>
    </row>
    <row r="80" spans="2:13" s="20" customFormat="1" ht="70.5" customHeight="1" x14ac:dyDescent="0.3">
      <c r="B80" s="53">
        <v>72102900</v>
      </c>
      <c r="C80" s="43" t="s">
        <v>129</v>
      </c>
      <c r="D80" s="29" t="s">
        <v>39</v>
      </c>
      <c r="E80" s="80" t="s">
        <v>67</v>
      </c>
      <c r="F80" s="80" t="s">
        <v>47</v>
      </c>
      <c r="G80" s="53" t="s">
        <v>37</v>
      </c>
      <c r="H80" s="36">
        <v>100000000</v>
      </c>
      <c r="I80" s="36">
        <f t="shared" ref="I80:I81" si="5">+H80</f>
        <v>100000000</v>
      </c>
      <c r="J80" s="53" t="s">
        <v>38</v>
      </c>
      <c r="K80" s="53" t="s">
        <v>38</v>
      </c>
      <c r="L80" s="31" t="s">
        <v>43</v>
      </c>
    </row>
    <row r="81" spans="2:12" s="20" customFormat="1" ht="71.25" x14ac:dyDescent="0.25">
      <c r="B81" s="53" t="s">
        <v>130</v>
      </c>
      <c r="C81" s="28" t="s">
        <v>131</v>
      </c>
      <c r="D81" s="29" t="s">
        <v>34</v>
      </c>
      <c r="E81" s="80" t="s">
        <v>52</v>
      </c>
      <c r="F81" s="80" t="s">
        <v>36</v>
      </c>
      <c r="G81" s="53" t="s">
        <v>37</v>
      </c>
      <c r="H81" s="32">
        <v>214178580</v>
      </c>
      <c r="I81" s="36">
        <f t="shared" si="5"/>
        <v>214178580</v>
      </c>
      <c r="J81" s="53" t="s">
        <v>38</v>
      </c>
      <c r="K81" s="53" t="s">
        <v>38</v>
      </c>
      <c r="L81" s="31" t="s">
        <v>43</v>
      </c>
    </row>
    <row r="82" spans="2:12" s="20" customFormat="1" ht="102" customHeight="1" x14ac:dyDescent="0.25">
      <c r="B82" s="44">
        <v>80111701</v>
      </c>
      <c r="C82" s="28" t="s">
        <v>246</v>
      </c>
      <c r="D82" s="29" t="s">
        <v>34</v>
      </c>
      <c r="E82" s="80" t="s">
        <v>152</v>
      </c>
      <c r="F82" s="80" t="s">
        <v>36</v>
      </c>
      <c r="G82" s="80" t="s">
        <v>37</v>
      </c>
      <c r="H82" s="32">
        <v>29000000</v>
      </c>
      <c r="I82" s="36">
        <v>60000000</v>
      </c>
      <c r="J82" s="80" t="s">
        <v>38</v>
      </c>
      <c r="K82" s="80" t="s">
        <v>38</v>
      </c>
      <c r="L82" s="31" t="s">
        <v>43</v>
      </c>
    </row>
    <row r="83" spans="2:12" s="20" customFormat="1" ht="113.25" customHeight="1" x14ac:dyDescent="0.3">
      <c r="B83" s="44">
        <v>80111701</v>
      </c>
      <c r="C83" s="43" t="s">
        <v>247</v>
      </c>
      <c r="D83" s="29" t="s">
        <v>39</v>
      </c>
      <c r="E83" s="80" t="s">
        <v>152</v>
      </c>
      <c r="F83" s="80" t="s">
        <v>47</v>
      </c>
      <c r="G83" s="80" t="s">
        <v>37</v>
      </c>
      <c r="H83" s="36">
        <v>150000000</v>
      </c>
      <c r="I83" s="36">
        <f t="shared" ref="I83:I84" si="6">+H83</f>
        <v>150000000</v>
      </c>
      <c r="J83" s="80" t="s">
        <v>38</v>
      </c>
      <c r="K83" s="80" t="s">
        <v>38</v>
      </c>
      <c r="L83" s="31" t="s">
        <v>43</v>
      </c>
    </row>
    <row r="84" spans="2:12" s="20" customFormat="1" ht="102" customHeight="1" x14ac:dyDescent="0.25">
      <c r="B84" s="44">
        <v>80111701</v>
      </c>
      <c r="C84" s="28" t="s">
        <v>248</v>
      </c>
      <c r="D84" s="29" t="s">
        <v>34</v>
      </c>
      <c r="E84" s="80" t="s">
        <v>249</v>
      </c>
      <c r="F84" s="80" t="s">
        <v>36</v>
      </c>
      <c r="G84" s="80" t="s">
        <v>37</v>
      </c>
      <c r="H84" s="32">
        <v>29000000</v>
      </c>
      <c r="I84" s="36">
        <f t="shared" si="6"/>
        <v>29000000</v>
      </c>
      <c r="J84" s="80" t="s">
        <v>38</v>
      </c>
      <c r="K84" s="80" t="s">
        <v>38</v>
      </c>
      <c r="L84" s="31" t="s">
        <v>43</v>
      </c>
    </row>
    <row r="85" spans="2:12" s="20" customFormat="1" ht="75" x14ac:dyDescent="0.25">
      <c r="B85" s="44">
        <v>93151607</v>
      </c>
      <c r="C85" s="48" t="s">
        <v>137</v>
      </c>
      <c r="D85" s="45" t="s">
        <v>39</v>
      </c>
      <c r="E85" s="44" t="s">
        <v>134</v>
      </c>
      <c r="F85" s="44" t="s">
        <v>135</v>
      </c>
      <c r="G85" s="44" t="s">
        <v>37</v>
      </c>
      <c r="H85" s="46">
        <v>214676000</v>
      </c>
      <c r="I85" s="46">
        <f>+H85</f>
        <v>214676000</v>
      </c>
      <c r="J85" s="44" t="s">
        <v>136</v>
      </c>
      <c r="K85" s="53" t="s">
        <v>229</v>
      </c>
      <c r="L85" s="47" t="s">
        <v>142</v>
      </c>
    </row>
    <row r="86" spans="2:12" s="20" customFormat="1" ht="73.5" customHeight="1" x14ac:dyDescent="0.25">
      <c r="B86" s="44">
        <v>43211500</v>
      </c>
      <c r="C86" s="80" t="s">
        <v>140</v>
      </c>
      <c r="D86" s="29" t="s">
        <v>138</v>
      </c>
      <c r="E86" s="80" t="s">
        <v>139</v>
      </c>
      <c r="F86" s="80" t="s">
        <v>71</v>
      </c>
      <c r="G86" s="53" t="s">
        <v>37</v>
      </c>
      <c r="H86" s="32">
        <v>238000000</v>
      </c>
      <c r="I86" s="32">
        <v>238000000</v>
      </c>
      <c r="J86" s="53" t="s">
        <v>38</v>
      </c>
      <c r="K86" s="53" t="s">
        <v>38</v>
      </c>
      <c r="L86" s="31" t="s">
        <v>231</v>
      </c>
    </row>
    <row r="87" spans="2:12" s="20" customFormat="1" ht="99.75" x14ac:dyDescent="0.25">
      <c r="B87" s="44">
        <v>80111701</v>
      </c>
      <c r="C87" s="80" t="s">
        <v>163</v>
      </c>
      <c r="D87" s="29" t="s">
        <v>164</v>
      </c>
      <c r="E87" s="80" t="s">
        <v>165</v>
      </c>
      <c r="F87" s="80" t="s">
        <v>166</v>
      </c>
      <c r="G87" s="53" t="s">
        <v>37</v>
      </c>
      <c r="H87" s="32">
        <v>54888818</v>
      </c>
      <c r="I87" s="32">
        <f>+H87</f>
        <v>54888818</v>
      </c>
      <c r="J87" s="53" t="s">
        <v>38</v>
      </c>
      <c r="K87" s="53" t="s">
        <v>38</v>
      </c>
      <c r="L87" s="31" t="s">
        <v>231</v>
      </c>
    </row>
    <row r="88" spans="2:12" s="20" customFormat="1" ht="75" x14ac:dyDescent="0.25">
      <c r="B88" s="44">
        <v>80111700</v>
      </c>
      <c r="C88" s="49" t="s">
        <v>141</v>
      </c>
      <c r="D88" s="45" t="s">
        <v>34</v>
      </c>
      <c r="E88" s="44" t="s">
        <v>133</v>
      </c>
      <c r="F88" s="44" t="s">
        <v>36</v>
      </c>
      <c r="G88" s="44" t="s">
        <v>37</v>
      </c>
      <c r="H88" s="46">
        <v>69500000</v>
      </c>
      <c r="I88" s="46">
        <f>+H88</f>
        <v>69500000</v>
      </c>
      <c r="J88" s="44" t="s">
        <v>38</v>
      </c>
      <c r="K88" s="53" t="s">
        <v>38</v>
      </c>
      <c r="L88" s="47" t="s">
        <v>142</v>
      </c>
    </row>
    <row r="89" spans="2:12" s="20" customFormat="1" ht="93.75" customHeight="1" x14ac:dyDescent="0.25">
      <c r="B89" s="44">
        <v>80111701</v>
      </c>
      <c r="C89" s="48" t="s">
        <v>132</v>
      </c>
      <c r="D89" s="45" t="s">
        <v>34</v>
      </c>
      <c r="E89" s="44" t="s">
        <v>133</v>
      </c>
      <c r="F89" s="44" t="s">
        <v>36</v>
      </c>
      <c r="G89" s="44" t="s">
        <v>37</v>
      </c>
      <c r="H89" s="46">
        <v>69500000</v>
      </c>
      <c r="I89" s="46">
        <f>+H89</f>
        <v>69500000</v>
      </c>
      <c r="J89" s="44" t="s">
        <v>38</v>
      </c>
      <c r="K89" s="53" t="s">
        <v>38</v>
      </c>
      <c r="L89" s="47" t="s">
        <v>142</v>
      </c>
    </row>
    <row r="90" spans="2:12" s="20" customFormat="1" ht="89.25" customHeight="1" x14ac:dyDescent="0.25">
      <c r="B90" s="44">
        <v>84121800</v>
      </c>
      <c r="C90" s="48" t="s">
        <v>143</v>
      </c>
      <c r="D90" s="45" t="s">
        <v>34</v>
      </c>
      <c r="E90" s="44" t="s">
        <v>134</v>
      </c>
      <c r="F90" s="44" t="s">
        <v>36</v>
      </c>
      <c r="G90" s="44" t="s">
        <v>37</v>
      </c>
      <c r="H90" s="46">
        <v>15000000</v>
      </c>
      <c r="I90" s="46">
        <f>+H90</f>
        <v>15000000</v>
      </c>
      <c r="J90" s="44" t="s">
        <v>38</v>
      </c>
      <c r="K90" s="53" t="s">
        <v>38</v>
      </c>
      <c r="L90" s="47" t="s">
        <v>142</v>
      </c>
    </row>
    <row r="91" spans="2:12" s="20" customFormat="1" ht="75" x14ac:dyDescent="0.25">
      <c r="B91" s="44">
        <v>84121800</v>
      </c>
      <c r="C91" s="48" t="s">
        <v>144</v>
      </c>
      <c r="D91" s="45" t="s">
        <v>34</v>
      </c>
      <c r="E91" s="44" t="s">
        <v>134</v>
      </c>
      <c r="F91" s="44" t="s">
        <v>36</v>
      </c>
      <c r="G91" s="44" t="s">
        <v>37</v>
      </c>
      <c r="H91" s="46">
        <v>6000000</v>
      </c>
      <c r="I91" s="46">
        <f>+H91</f>
        <v>6000000</v>
      </c>
      <c r="J91" s="44" t="s">
        <v>38</v>
      </c>
      <c r="K91" s="53" t="s">
        <v>38</v>
      </c>
      <c r="L91" s="47" t="s">
        <v>142</v>
      </c>
    </row>
    <row r="92" spans="2:12" s="20" customFormat="1" ht="94.5" customHeight="1" x14ac:dyDescent="0.25">
      <c r="B92" s="44">
        <v>80111701</v>
      </c>
      <c r="C92" s="48" t="s">
        <v>145</v>
      </c>
      <c r="D92" s="45" t="s">
        <v>34</v>
      </c>
      <c r="E92" s="44" t="s">
        <v>156</v>
      </c>
      <c r="F92" s="44" t="s">
        <v>36</v>
      </c>
      <c r="G92" s="44" t="s">
        <v>56</v>
      </c>
      <c r="H92" s="46">
        <v>85000000</v>
      </c>
      <c r="I92" s="46">
        <f t="shared" ref="I92:I101" si="7">+H92</f>
        <v>85000000</v>
      </c>
      <c r="J92" s="44" t="s">
        <v>38</v>
      </c>
      <c r="K92" s="53" t="s">
        <v>38</v>
      </c>
      <c r="L92" s="47" t="s">
        <v>155</v>
      </c>
    </row>
    <row r="93" spans="2:12" s="20" customFormat="1" ht="98.25" customHeight="1" x14ac:dyDescent="0.25">
      <c r="B93" s="44">
        <v>80111701</v>
      </c>
      <c r="C93" s="48" t="s">
        <v>145</v>
      </c>
      <c r="D93" s="45" t="s">
        <v>34</v>
      </c>
      <c r="E93" s="44" t="s">
        <v>157</v>
      </c>
      <c r="F93" s="44" t="s">
        <v>36</v>
      </c>
      <c r="G93" s="44" t="s">
        <v>37</v>
      </c>
      <c r="H93" s="46">
        <v>67986500</v>
      </c>
      <c r="I93" s="46">
        <f t="shared" si="7"/>
        <v>67986500</v>
      </c>
      <c r="J93" s="44" t="s">
        <v>38</v>
      </c>
      <c r="K93" s="53" t="s">
        <v>38</v>
      </c>
      <c r="L93" s="47" t="s">
        <v>155</v>
      </c>
    </row>
    <row r="94" spans="2:12" s="20" customFormat="1" ht="102" customHeight="1" x14ac:dyDescent="0.25">
      <c r="B94" s="44">
        <v>80111701</v>
      </c>
      <c r="C94" s="48" t="s">
        <v>146</v>
      </c>
      <c r="D94" s="45" t="s">
        <v>34</v>
      </c>
      <c r="E94" s="44" t="s">
        <v>158</v>
      </c>
      <c r="F94" s="44" t="s">
        <v>36</v>
      </c>
      <c r="G94" s="44" t="s">
        <v>37</v>
      </c>
      <c r="H94" s="46">
        <v>54888818</v>
      </c>
      <c r="I94" s="46">
        <f t="shared" si="7"/>
        <v>54888818</v>
      </c>
      <c r="J94" s="44" t="s">
        <v>38</v>
      </c>
      <c r="K94" s="53" t="s">
        <v>38</v>
      </c>
      <c r="L94" s="47" t="s">
        <v>155</v>
      </c>
    </row>
    <row r="95" spans="2:12" s="20" customFormat="1" ht="87.75" customHeight="1" x14ac:dyDescent="0.25">
      <c r="B95" s="44">
        <v>80111701</v>
      </c>
      <c r="C95" s="48" t="s">
        <v>147</v>
      </c>
      <c r="D95" s="45" t="s">
        <v>34</v>
      </c>
      <c r="E95" s="44" t="s">
        <v>158</v>
      </c>
      <c r="F95" s="44" t="s">
        <v>36</v>
      </c>
      <c r="G95" s="44" t="s">
        <v>37</v>
      </c>
      <c r="H95" s="46">
        <v>99000000</v>
      </c>
      <c r="I95" s="46">
        <f t="shared" si="7"/>
        <v>99000000</v>
      </c>
      <c r="J95" s="44" t="s">
        <v>38</v>
      </c>
      <c r="K95" s="53" t="s">
        <v>38</v>
      </c>
      <c r="L95" s="47" t="s">
        <v>155</v>
      </c>
    </row>
    <row r="96" spans="2:12" s="20" customFormat="1" ht="96.75" customHeight="1" x14ac:dyDescent="0.25">
      <c r="B96" s="44">
        <v>80111701</v>
      </c>
      <c r="C96" s="48" t="s">
        <v>148</v>
      </c>
      <c r="D96" s="45" t="s">
        <v>34</v>
      </c>
      <c r="E96" s="44" t="s">
        <v>159</v>
      </c>
      <c r="F96" s="44" t="s">
        <v>36</v>
      </c>
      <c r="G96" s="44" t="s">
        <v>37</v>
      </c>
      <c r="H96" s="46">
        <v>67673460</v>
      </c>
      <c r="I96" s="46">
        <f t="shared" si="7"/>
        <v>67673460</v>
      </c>
      <c r="J96" s="44" t="s">
        <v>38</v>
      </c>
      <c r="K96" s="53" t="s">
        <v>38</v>
      </c>
      <c r="L96" s="47" t="s">
        <v>155</v>
      </c>
    </row>
    <row r="97" spans="2:12" s="20" customFormat="1" ht="95.25" customHeight="1" x14ac:dyDescent="0.25">
      <c r="B97" s="44">
        <v>80111701</v>
      </c>
      <c r="C97" s="48" t="s">
        <v>149</v>
      </c>
      <c r="D97" s="45" t="s">
        <v>34</v>
      </c>
      <c r="E97" s="44" t="s">
        <v>158</v>
      </c>
      <c r="F97" s="44" t="s">
        <v>36</v>
      </c>
      <c r="G97" s="44" t="s">
        <v>37</v>
      </c>
      <c r="H97" s="46">
        <v>67673460</v>
      </c>
      <c r="I97" s="46">
        <f t="shared" si="7"/>
        <v>67673460</v>
      </c>
      <c r="J97" s="44" t="s">
        <v>38</v>
      </c>
      <c r="K97" s="53" t="s">
        <v>38</v>
      </c>
      <c r="L97" s="47" t="s">
        <v>155</v>
      </c>
    </row>
    <row r="98" spans="2:12" s="20" customFormat="1" ht="99.75" customHeight="1" x14ac:dyDescent="0.25">
      <c r="B98" s="44">
        <v>80111701</v>
      </c>
      <c r="C98" s="48" t="s">
        <v>150</v>
      </c>
      <c r="D98" s="45" t="s">
        <v>34</v>
      </c>
      <c r="E98" s="44" t="s">
        <v>160</v>
      </c>
      <c r="F98" s="44" t="s">
        <v>36</v>
      </c>
      <c r="G98" s="44" t="s">
        <v>37</v>
      </c>
      <c r="H98" s="46">
        <v>109480000</v>
      </c>
      <c r="I98" s="46">
        <f t="shared" si="7"/>
        <v>109480000</v>
      </c>
      <c r="J98" s="44" t="s">
        <v>38</v>
      </c>
      <c r="K98" s="53" t="s">
        <v>38</v>
      </c>
      <c r="L98" s="47" t="s">
        <v>155</v>
      </c>
    </row>
    <row r="99" spans="2:12" s="20" customFormat="1" ht="108.75" customHeight="1" x14ac:dyDescent="0.25">
      <c r="B99" s="44">
        <v>55101500</v>
      </c>
      <c r="C99" s="48" t="s">
        <v>151</v>
      </c>
      <c r="D99" s="45" t="s">
        <v>34</v>
      </c>
      <c r="E99" s="44" t="s">
        <v>152</v>
      </c>
      <c r="F99" s="44" t="s">
        <v>36</v>
      </c>
      <c r="G99" s="44" t="s">
        <v>37</v>
      </c>
      <c r="H99" s="46">
        <f>1542550</f>
        <v>1542550</v>
      </c>
      <c r="I99" s="46">
        <f t="shared" si="7"/>
        <v>1542550</v>
      </c>
      <c r="J99" s="44" t="s">
        <v>38</v>
      </c>
      <c r="K99" s="53" t="s">
        <v>38</v>
      </c>
      <c r="L99" s="47" t="s">
        <v>155</v>
      </c>
    </row>
    <row r="100" spans="2:12" s="20" customFormat="1" ht="99.75" x14ac:dyDescent="0.25">
      <c r="B100" s="44">
        <v>55101500</v>
      </c>
      <c r="C100" s="48" t="s">
        <v>153</v>
      </c>
      <c r="D100" s="45" t="s">
        <v>66</v>
      </c>
      <c r="E100" s="44" t="s">
        <v>154</v>
      </c>
      <c r="F100" s="44" t="s">
        <v>36</v>
      </c>
      <c r="G100" s="44" t="s">
        <v>37</v>
      </c>
      <c r="H100" s="46">
        <v>17500000</v>
      </c>
      <c r="I100" s="46">
        <f t="shared" si="7"/>
        <v>17500000</v>
      </c>
      <c r="J100" s="44" t="s">
        <v>38</v>
      </c>
      <c r="K100" s="53" t="s">
        <v>38</v>
      </c>
      <c r="L100" s="47" t="s">
        <v>155</v>
      </c>
    </row>
    <row r="101" spans="2:12" s="20" customFormat="1" ht="111" customHeight="1" x14ac:dyDescent="0.25">
      <c r="B101" s="50">
        <v>80111701</v>
      </c>
      <c r="C101" s="48" t="s">
        <v>161</v>
      </c>
      <c r="D101" s="51" t="s">
        <v>93</v>
      </c>
      <c r="E101" s="44" t="s">
        <v>162</v>
      </c>
      <c r="F101" s="44" t="s">
        <v>36</v>
      </c>
      <c r="G101" s="44" t="s">
        <v>37</v>
      </c>
      <c r="H101" s="46">
        <v>80000000</v>
      </c>
      <c r="I101" s="46">
        <f t="shared" si="7"/>
        <v>80000000</v>
      </c>
      <c r="J101" s="44" t="s">
        <v>38</v>
      </c>
      <c r="K101" s="53" t="s">
        <v>38</v>
      </c>
      <c r="L101" s="47" t="s">
        <v>142</v>
      </c>
    </row>
    <row r="102" spans="2:12" s="20" customFormat="1" ht="75" x14ac:dyDescent="0.25">
      <c r="B102" s="54">
        <v>81161700</v>
      </c>
      <c r="C102" s="62" t="s">
        <v>168</v>
      </c>
      <c r="D102" s="55" t="s">
        <v>34</v>
      </c>
      <c r="E102" s="56" t="s">
        <v>52</v>
      </c>
      <c r="F102" s="56" t="s">
        <v>47</v>
      </c>
      <c r="G102" s="54" t="s">
        <v>37</v>
      </c>
      <c r="H102" s="57">
        <v>35000000</v>
      </c>
      <c r="I102" s="58">
        <v>35000000</v>
      </c>
      <c r="J102" s="54" t="s">
        <v>38</v>
      </c>
      <c r="K102" s="53" t="s">
        <v>38</v>
      </c>
      <c r="L102" s="47" t="s">
        <v>43</v>
      </c>
    </row>
    <row r="103" spans="2:12" s="20" customFormat="1" ht="90" customHeight="1" x14ac:dyDescent="0.25">
      <c r="B103" s="54">
        <v>43233203</v>
      </c>
      <c r="C103" s="62" t="s">
        <v>169</v>
      </c>
      <c r="D103" s="55" t="s">
        <v>121</v>
      </c>
      <c r="E103" s="56" t="s">
        <v>170</v>
      </c>
      <c r="F103" s="56" t="s">
        <v>47</v>
      </c>
      <c r="G103" s="54" t="s">
        <v>37</v>
      </c>
      <c r="H103" s="59">
        <v>35000000</v>
      </c>
      <c r="I103" s="58">
        <v>35000000</v>
      </c>
      <c r="J103" s="54" t="s">
        <v>38</v>
      </c>
      <c r="K103" s="53" t="s">
        <v>38</v>
      </c>
      <c r="L103" s="47" t="s">
        <v>43</v>
      </c>
    </row>
    <row r="104" spans="2:12" s="20" customFormat="1" ht="95.25" customHeight="1" x14ac:dyDescent="0.25">
      <c r="B104" s="54">
        <v>81161700</v>
      </c>
      <c r="C104" s="62" t="s">
        <v>171</v>
      </c>
      <c r="D104" s="55" t="s">
        <v>121</v>
      </c>
      <c r="E104" s="56" t="s">
        <v>67</v>
      </c>
      <c r="F104" s="56" t="s">
        <v>172</v>
      </c>
      <c r="G104" s="54" t="s">
        <v>37</v>
      </c>
      <c r="H104" s="59">
        <v>50000000</v>
      </c>
      <c r="I104" s="59">
        <v>50000000</v>
      </c>
      <c r="J104" s="54" t="s">
        <v>136</v>
      </c>
      <c r="K104" s="53" t="s">
        <v>229</v>
      </c>
      <c r="L104" s="47" t="s">
        <v>43</v>
      </c>
    </row>
    <row r="105" spans="2:12" s="20" customFormat="1" ht="75" x14ac:dyDescent="0.25">
      <c r="B105" s="54">
        <v>81112501</v>
      </c>
      <c r="C105" s="62" t="s">
        <v>181</v>
      </c>
      <c r="D105" s="55" t="s">
        <v>34</v>
      </c>
      <c r="E105" s="56" t="s">
        <v>173</v>
      </c>
      <c r="F105" s="56" t="s">
        <v>71</v>
      </c>
      <c r="G105" s="54" t="s">
        <v>37</v>
      </c>
      <c r="H105" s="58">
        <v>800000000</v>
      </c>
      <c r="I105" s="58">
        <v>800000000</v>
      </c>
      <c r="J105" s="54" t="s">
        <v>38</v>
      </c>
      <c r="K105" s="53" t="s">
        <v>38</v>
      </c>
      <c r="L105" s="47" t="s">
        <v>43</v>
      </c>
    </row>
    <row r="106" spans="2:12" s="20" customFormat="1" ht="102.75" customHeight="1" x14ac:dyDescent="0.25">
      <c r="B106" s="54">
        <v>43212105</v>
      </c>
      <c r="C106" s="62" t="s">
        <v>182</v>
      </c>
      <c r="D106" s="55" t="s">
        <v>39</v>
      </c>
      <c r="E106" s="56" t="s">
        <v>174</v>
      </c>
      <c r="F106" s="56" t="s">
        <v>71</v>
      </c>
      <c r="G106" s="54" t="s">
        <v>37</v>
      </c>
      <c r="H106" s="58">
        <v>90000000</v>
      </c>
      <c r="I106" s="58">
        <v>90000000</v>
      </c>
      <c r="J106" s="54" t="s">
        <v>38</v>
      </c>
      <c r="K106" s="53" t="s">
        <v>38</v>
      </c>
      <c r="L106" s="47" t="s">
        <v>43</v>
      </c>
    </row>
    <row r="107" spans="2:12" s="20" customFormat="1" ht="75" x14ac:dyDescent="0.25">
      <c r="B107" s="54">
        <v>83121703</v>
      </c>
      <c r="C107" s="62" t="s">
        <v>175</v>
      </c>
      <c r="D107" s="55" t="s">
        <v>34</v>
      </c>
      <c r="E107" s="55" t="s">
        <v>52</v>
      </c>
      <c r="F107" s="55" t="s">
        <v>36</v>
      </c>
      <c r="G107" s="55" t="s">
        <v>37</v>
      </c>
      <c r="H107" s="58">
        <v>210000000</v>
      </c>
      <c r="I107" s="58">
        <v>210000000</v>
      </c>
      <c r="J107" s="55" t="s">
        <v>136</v>
      </c>
      <c r="K107" s="53" t="s">
        <v>229</v>
      </c>
      <c r="L107" s="47" t="s">
        <v>43</v>
      </c>
    </row>
    <row r="108" spans="2:12" s="20" customFormat="1" ht="108" customHeight="1" x14ac:dyDescent="0.25">
      <c r="B108" s="54">
        <v>80111701</v>
      </c>
      <c r="C108" s="62" t="s">
        <v>176</v>
      </c>
      <c r="D108" s="55" t="s">
        <v>34</v>
      </c>
      <c r="E108" s="55" t="s">
        <v>52</v>
      </c>
      <c r="F108" s="55" t="s">
        <v>36</v>
      </c>
      <c r="G108" s="55" t="s">
        <v>37</v>
      </c>
      <c r="H108" s="58">
        <v>80000000</v>
      </c>
      <c r="I108" s="58">
        <v>80000000</v>
      </c>
      <c r="J108" s="55" t="s">
        <v>38</v>
      </c>
      <c r="K108" s="53" t="s">
        <v>38</v>
      </c>
      <c r="L108" s="47" t="s">
        <v>43</v>
      </c>
    </row>
    <row r="109" spans="2:12" s="20" customFormat="1" ht="100.5" customHeight="1" x14ac:dyDescent="0.25">
      <c r="B109" s="63">
        <v>43211508</v>
      </c>
      <c r="C109" s="64" t="s">
        <v>180</v>
      </c>
      <c r="D109" s="55" t="s">
        <v>60</v>
      </c>
      <c r="E109" s="56" t="s">
        <v>173</v>
      </c>
      <c r="F109" s="56" t="s">
        <v>71</v>
      </c>
      <c r="G109" s="54" t="s">
        <v>37</v>
      </c>
      <c r="H109" s="58">
        <v>70000000</v>
      </c>
      <c r="I109" s="58">
        <v>70000000</v>
      </c>
      <c r="J109" s="54" t="s">
        <v>38</v>
      </c>
      <c r="K109" s="53" t="s">
        <v>38</v>
      </c>
      <c r="L109" s="47" t="s">
        <v>43</v>
      </c>
    </row>
    <row r="110" spans="2:12" s="20" customFormat="1" ht="100.5" customHeight="1" x14ac:dyDescent="0.25">
      <c r="B110" s="63">
        <v>43211507</v>
      </c>
      <c r="C110" s="64" t="s">
        <v>179</v>
      </c>
      <c r="D110" s="55" t="s">
        <v>60</v>
      </c>
      <c r="E110" s="56" t="s">
        <v>173</v>
      </c>
      <c r="F110" s="56" t="s">
        <v>71</v>
      </c>
      <c r="G110" s="54" t="s">
        <v>37</v>
      </c>
      <c r="H110" s="58">
        <v>279000000</v>
      </c>
      <c r="I110" s="58">
        <v>279000000</v>
      </c>
      <c r="J110" s="54" t="s">
        <v>38</v>
      </c>
      <c r="K110" s="53" t="s">
        <v>38</v>
      </c>
      <c r="L110" s="47" t="s">
        <v>43</v>
      </c>
    </row>
    <row r="111" spans="2:12" s="20" customFormat="1" ht="87.75" customHeight="1" x14ac:dyDescent="0.25">
      <c r="B111" s="37">
        <v>83121703</v>
      </c>
      <c r="C111" s="65" t="s">
        <v>178</v>
      </c>
      <c r="D111" s="55" t="s">
        <v>34</v>
      </c>
      <c r="E111" s="56" t="s">
        <v>177</v>
      </c>
      <c r="F111" s="56" t="s">
        <v>71</v>
      </c>
      <c r="G111" s="54" t="s">
        <v>37</v>
      </c>
      <c r="H111" s="58">
        <v>1400000000</v>
      </c>
      <c r="I111" s="58">
        <v>1400000000</v>
      </c>
      <c r="J111" s="54" t="s">
        <v>38</v>
      </c>
      <c r="K111" s="53" t="s">
        <v>38</v>
      </c>
      <c r="L111" s="31" t="s">
        <v>43</v>
      </c>
    </row>
    <row r="112" spans="2:12" s="20" customFormat="1" ht="71.25" x14ac:dyDescent="0.25">
      <c r="B112" s="42">
        <v>95111500</v>
      </c>
      <c r="C112" s="66" t="s">
        <v>195</v>
      </c>
      <c r="D112" s="67" t="s">
        <v>39</v>
      </c>
      <c r="E112" s="56" t="s">
        <v>183</v>
      </c>
      <c r="F112" s="56" t="s">
        <v>184</v>
      </c>
      <c r="G112" s="54" t="s">
        <v>185</v>
      </c>
      <c r="H112" s="68">
        <v>610000000</v>
      </c>
      <c r="I112" s="58">
        <v>610000000</v>
      </c>
      <c r="J112" s="54" t="s">
        <v>186</v>
      </c>
      <c r="K112" s="53" t="s">
        <v>38</v>
      </c>
      <c r="L112" s="31" t="s">
        <v>194</v>
      </c>
    </row>
    <row r="113" spans="2:12" s="20" customFormat="1" ht="71.25" x14ac:dyDescent="0.25">
      <c r="B113" s="42">
        <v>95111500</v>
      </c>
      <c r="C113" s="66" t="s">
        <v>196</v>
      </c>
      <c r="D113" s="67" t="s">
        <v>60</v>
      </c>
      <c r="E113" s="56" t="s">
        <v>187</v>
      </c>
      <c r="F113" s="56" t="s">
        <v>184</v>
      </c>
      <c r="G113" s="54" t="s">
        <v>185</v>
      </c>
      <c r="H113" s="68">
        <v>5000000000</v>
      </c>
      <c r="I113" s="58">
        <v>5000000000</v>
      </c>
      <c r="J113" s="54" t="s">
        <v>186</v>
      </c>
      <c r="K113" s="53" t="s">
        <v>38</v>
      </c>
      <c r="L113" s="31" t="s">
        <v>194</v>
      </c>
    </row>
    <row r="114" spans="2:12" s="20" customFormat="1" ht="71.25" x14ac:dyDescent="0.25">
      <c r="B114" s="42">
        <v>95111500</v>
      </c>
      <c r="C114" s="66" t="s">
        <v>197</v>
      </c>
      <c r="D114" s="67" t="s">
        <v>60</v>
      </c>
      <c r="E114" s="56" t="s">
        <v>188</v>
      </c>
      <c r="F114" s="56" t="s">
        <v>184</v>
      </c>
      <c r="G114" s="54" t="s">
        <v>185</v>
      </c>
      <c r="H114" s="68">
        <v>3500000000</v>
      </c>
      <c r="I114" s="58">
        <v>3500000000</v>
      </c>
      <c r="J114" s="54" t="s">
        <v>186</v>
      </c>
      <c r="K114" s="53" t="s">
        <v>38</v>
      </c>
      <c r="L114" s="31" t="s">
        <v>194</v>
      </c>
    </row>
    <row r="115" spans="2:12" s="20" customFormat="1" ht="71.25" x14ac:dyDescent="0.25">
      <c r="B115" s="42">
        <v>95111500</v>
      </c>
      <c r="C115" s="66" t="s">
        <v>198</v>
      </c>
      <c r="D115" s="69" t="s">
        <v>39</v>
      </c>
      <c r="E115" s="56" t="s">
        <v>230</v>
      </c>
      <c r="F115" s="56" t="s">
        <v>184</v>
      </c>
      <c r="G115" s="54" t="s">
        <v>185</v>
      </c>
      <c r="H115" s="68">
        <v>15000000000</v>
      </c>
      <c r="I115" s="58">
        <v>15000000000</v>
      </c>
      <c r="J115" s="54" t="s">
        <v>189</v>
      </c>
      <c r="K115" s="53" t="s">
        <v>38</v>
      </c>
      <c r="L115" s="31" t="s">
        <v>194</v>
      </c>
    </row>
    <row r="116" spans="2:12" s="20" customFormat="1" ht="71.25" x14ac:dyDescent="0.25">
      <c r="B116" s="37">
        <v>81101000</v>
      </c>
      <c r="C116" s="70" t="s">
        <v>199</v>
      </c>
      <c r="D116" s="71">
        <v>43101</v>
      </c>
      <c r="E116" s="56" t="s">
        <v>190</v>
      </c>
      <c r="F116" s="56" t="s">
        <v>191</v>
      </c>
      <c r="G116" s="54" t="s">
        <v>185</v>
      </c>
      <c r="H116" s="72">
        <v>78670133</v>
      </c>
      <c r="I116" s="58">
        <v>78670133</v>
      </c>
      <c r="J116" s="54" t="s">
        <v>189</v>
      </c>
      <c r="K116" s="53" t="s">
        <v>38</v>
      </c>
      <c r="L116" s="31" t="s">
        <v>194</v>
      </c>
    </row>
    <row r="117" spans="2:12" s="20" customFormat="1" ht="117" customHeight="1" x14ac:dyDescent="0.25">
      <c r="B117" s="44">
        <v>80111701</v>
      </c>
      <c r="C117" s="70" t="s">
        <v>200</v>
      </c>
      <c r="D117" s="71">
        <v>43101</v>
      </c>
      <c r="E117" s="56" t="s">
        <v>190</v>
      </c>
      <c r="F117" s="56" t="s">
        <v>191</v>
      </c>
      <c r="G117" s="54" t="s">
        <v>185</v>
      </c>
      <c r="H117" s="73">
        <v>56157923</v>
      </c>
      <c r="I117" s="58">
        <v>56157923</v>
      </c>
      <c r="J117" s="54" t="s">
        <v>189</v>
      </c>
      <c r="K117" s="53" t="s">
        <v>38</v>
      </c>
      <c r="L117" s="31" t="s">
        <v>194</v>
      </c>
    </row>
    <row r="118" spans="2:12" s="20" customFormat="1" ht="98.25" customHeight="1" x14ac:dyDescent="0.25">
      <c r="B118" s="44">
        <v>80111701</v>
      </c>
      <c r="C118" s="70" t="s">
        <v>201</v>
      </c>
      <c r="D118" s="74">
        <v>43101</v>
      </c>
      <c r="E118" s="56" t="s">
        <v>190</v>
      </c>
      <c r="F118" s="56" t="s">
        <v>191</v>
      </c>
      <c r="G118" s="75" t="s">
        <v>185</v>
      </c>
      <c r="H118" s="76">
        <v>67213926</v>
      </c>
      <c r="I118" s="58">
        <v>67213926</v>
      </c>
      <c r="J118" s="77" t="s">
        <v>189</v>
      </c>
      <c r="K118" s="53" t="s">
        <v>38</v>
      </c>
      <c r="L118" s="31" t="s">
        <v>194</v>
      </c>
    </row>
    <row r="119" spans="2:12" s="20" customFormat="1" ht="98.25" customHeight="1" x14ac:dyDescent="0.25">
      <c r="B119" s="44">
        <v>80111701</v>
      </c>
      <c r="C119" s="56" t="s">
        <v>202</v>
      </c>
      <c r="D119" s="74">
        <v>43252</v>
      </c>
      <c r="E119" s="56" t="s">
        <v>192</v>
      </c>
      <c r="F119" s="56" t="s">
        <v>191</v>
      </c>
      <c r="G119" s="75" t="s">
        <v>185</v>
      </c>
      <c r="H119" s="78">
        <v>28800000</v>
      </c>
      <c r="I119" s="78">
        <v>28800000</v>
      </c>
      <c r="J119" s="77" t="s">
        <v>193</v>
      </c>
      <c r="K119" s="53" t="s">
        <v>38</v>
      </c>
      <c r="L119" s="31" t="s">
        <v>194</v>
      </c>
    </row>
    <row r="120" spans="2:12" s="20" customFormat="1" ht="98.25" customHeight="1" x14ac:dyDescent="0.25">
      <c r="B120" s="44">
        <v>80111701</v>
      </c>
      <c r="C120" s="56" t="s">
        <v>202</v>
      </c>
      <c r="D120" s="74">
        <v>43252</v>
      </c>
      <c r="E120" s="56" t="s">
        <v>192</v>
      </c>
      <c r="F120" s="56" t="s">
        <v>191</v>
      </c>
      <c r="G120" s="75" t="s">
        <v>185</v>
      </c>
      <c r="H120" s="78">
        <v>28800000</v>
      </c>
      <c r="I120" s="78">
        <v>28800000</v>
      </c>
      <c r="J120" s="77" t="s">
        <v>193</v>
      </c>
      <c r="K120" s="53" t="s">
        <v>38</v>
      </c>
      <c r="L120" s="31" t="s">
        <v>194</v>
      </c>
    </row>
    <row r="121" spans="2:12" s="20" customFormat="1" ht="98.25" customHeight="1" x14ac:dyDescent="0.25">
      <c r="B121" s="44">
        <v>80111701</v>
      </c>
      <c r="C121" s="56" t="s">
        <v>205</v>
      </c>
      <c r="D121" s="74" t="s">
        <v>34</v>
      </c>
      <c r="E121" s="56" t="s">
        <v>206</v>
      </c>
      <c r="F121" s="56" t="s">
        <v>36</v>
      </c>
      <c r="G121" s="75" t="s">
        <v>37</v>
      </c>
      <c r="H121" s="78">
        <f>108000000+60000000</f>
        <v>168000000</v>
      </c>
      <c r="I121" s="78">
        <f>108000000+60000000</f>
        <v>168000000</v>
      </c>
      <c r="J121" s="77" t="s">
        <v>38</v>
      </c>
      <c r="K121" s="53" t="s">
        <v>38</v>
      </c>
      <c r="L121" s="31" t="s">
        <v>204</v>
      </c>
    </row>
    <row r="122" spans="2:12" s="20" customFormat="1" ht="98.25" customHeight="1" x14ac:dyDescent="0.25">
      <c r="B122" s="44">
        <v>82101800</v>
      </c>
      <c r="C122" s="56" t="s">
        <v>207</v>
      </c>
      <c r="D122" s="74" t="s">
        <v>34</v>
      </c>
      <c r="E122" s="56" t="s">
        <v>118</v>
      </c>
      <c r="F122" s="56" t="s">
        <v>203</v>
      </c>
      <c r="G122" s="75" t="s">
        <v>37</v>
      </c>
      <c r="H122" s="78">
        <v>3542000000</v>
      </c>
      <c r="I122" s="78">
        <v>3542000000</v>
      </c>
      <c r="J122" s="77" t="s">
        <v>38</v>
      </c>
      <c r="K122" s="53" t="s">
        <v>38</v>
      </c>
      <c r="L122" s="31" t="s">
        <v>204</v>
      </c>
    </row>
    <row r="123" spans="2:12" s="20" customFormat="1" ht="98.25" customHeight="1" x14ac:dyDescent="0.25">
      <c r="B123" s="44">
        <v>82121506</v>
      </c>
      <c r="C123" s="56" t="s">
        <v>208</v>
      </c>
      <c r="D123" s="74" t="s">
        <v>66</v>
      </c>
      <c r="E123" s="56" t="s">
        <v>101</v>
      </c>
      <c r="F123" s="56" t="s">
        <v>47</v>
      </c>
      <c r="G123" s="75" t="s">
        <v>37</v>
      </c>
      <c r="H123" s="78">
        <v>22791000</v>
      </c>
      <c r="I123" s="78">
        <v>22791000</v>
      </c>
      <c r="J123" s="77" t="s">
        <v>38</v>
      </c>
      <c r="K123" s="53" t="s">
        <v>38</v>
      </c>
      <c r="L123" s="31" t="s">
        <v>204</v>
      </c>
    </row>
    <row r="124" spans="2:12" s="20" customFormat="1" ht="98.25" customHeight="1" x14ac:dyDescent="0.25">
      <c r="B124" s="44">
        <v>55101519</v>
      </c>
      <c r="C124" s="56" t="s">
        <v>209</v>
      </c>
      <c r="D124" s="74" t="s">
        <v>77</v>
      </c>
      <c r="E124" s="56" t="s">
        <v>118</v>
      </c>
      <c r="F124" s="56" t="s">
        <v>36</v>
      </c>
      <c r="G124" s="75" t="s">
        <v>37</v>
      </c>
      <c r="H124" s="78">
        <v>410000</v>
      </c>
      <c r="I124" s="78">
        <v>4100000</v>
      </c>
      <c r="J124" s="77" t="s">
        <v>38</v>
      </c>
      <c r="K124" s="53" t="s">
        <v>38</v>
      </c>
      <c r="L124" s="31" t="s">
        <v>204</v>
      </c>
    </row>
    <row r="125" spans="2:12" s="20" customFormat="1" ht="98.25" customHeight="1" x14ac:dyDescent="0.25">
      <c r="B125" s="44">
        <v>55101519</v>
      </c>
      <c r="C125" s="56" t="s">
        <v>210</v>
      </c>
      <c r="D125" s="74" t="s">
        <v>87</v>
      </c>
      <c r="E125" s="56" t="s">
        <v>118</v>
      </c>
      <c r="F125" s="56" t="s">
        <v>36</v>
      </c>
      <c r="G125" s="75" t="s">
        <v>37</v>
      </c>
      <c r="H125" s="78">
        <v>615000</v>
      </c>
      <c r="I125" s="78">
        <v>615000</v>
      </c>
      <c r="J125" s="77" t="s">
        <v>38</v>
      </c>
      <c r="K125" s="53" t="s">
        <v>38</v>
      </c>
      <c r="L125" s="31" t="s">
        <v>204</v>
      </c>
    </row>
    <row r="126" spans="2:12" s="20" customFormat="1" ht="98.25" customHeight="1" x14ac:dyDescent="0.25">
      <c r="B126" s="44">
        <v>93141500</v>
      </c>
      <c r="C126" s="56" t="s">
        <v>211</v>
      </c>
      <c r="D126" s="74" t="s">
        <v>77</v>
      </c>
      <c r="E126" s="56" t="s">
        <v>101</v>
      </c>
      <c r="F126" s="56" t="s">
        <v>36</v>
      </c>
      <c r="G126" s="75" t="s">
        <v>37</v>
      </c>
      <c r="H126" s="78">
        <v>3500000000</v>
      </c>
      <c r="I126" s="78">
        <v>3500000000</v>
      </c>
      <c r="J126" s="77" t="s">
        <v>38</v>
      </c>
      <c r="K126" s="53" t="s">
        <v>38</v>
      </c>
      <c r="L126" s="31" t="s">
        <v>204</v>
      </c>
    </row>
    <row r="127" spans="2:12" s="20" customFormat="1" ht="98.25" customHeight="1" x14ac:dyDescent="0.25">
      <c r="B127" s="44">
        <v>93141500</v>
      </c>
      <c r="C127" s="56" t="s">
        <v>212</v>
      </c>
      <c r="D127" s="74" t="s">
        <v>77</v>
      </c>
      <c r="E127" s="56" t="s">
        <v>101</v>
      </c>
      <c r="F127" s="56" t="s">
        <v>36</v>
      </c>
      <c r="G127" s="75" t="s">
        <v>37</v>
      </c>
      <c r="H127" s="78">
        <f>1500000000+400000000</f>
        <v>1900000000</v>
      </c>
      <c r="I127" s="78">
        <f>1500000000+400000000</f>
        <v>1900000000</v>
      </c>
      <c r="J127" s="77" t="s">
        <v>38</v>
      </c>
      <c r="K127" s="53" t="s">
        <v>38</v>
      </c>
      <c r="L127" s="31" t="s">
        <v>204</v>
      </c>
    </row>
    <row r="128" spans="2:12" s="20" customFormat="1" ht="98.25" customHeight="1" x14ac:dyDescent="0.25">
      <c r="B128" s="44">
        <v>80111601</v>
      </c>
      <c r="C128" s="56" t="s">
        <v>213</v>
      </c>
      <c r="D128" s="74" t="s">
        <v>77</v>
      </c>
      <c r="E128" s="56" t="s">
        <v>101</v>
      </c>
      <c r="F128" s="56" t="s">
        <v>36</v>
      </c>
      <c r="G128" s="75" t="s">
        <v>37</v>
      </c>
      <c r="H128" s="78">
        <v>573340433</v>
      </c>
      <c r="I128" s="78">
        <v>573340433</v>
      </c>
      <c r="J128" s="77" t="s">
        <v>38</v>
      </c>
      <c r="K128" s="53" t="s">
        <v>38</v>
      </c>
      <c r="L128" s="31" t="s">
        <v>204</v>
      </c>
    </row>
    <row r="129" spans="2:12" s="20" customFormat="1" ht="189.75" customHeight="1" x14ac:dyDescent="0.25">
      <c r="B129" s="44">
        <v>80111701</v>
      </c>
      <c r="C129" s="56" t="s">
        <v>214</v>
      </c>
      <c r="D129" s="74" t="s">
        <v>77</v>
      </c>
      <c r="E129" s="56" t="s">
        <v>101</v>
      </c>
      <c r="F129" s="56" t="s">
        <v>36</v>
      </c>
      <c r="G129" s="75" t="s">
        <v>37</v>
      </c>
      <c r="H129" s="78">
        <f>66000000+180000000</f>
        <v>246000000</v>
      </c>
      <c r="I129" s="78">
        <f>66000000+180000000</f>
        <v>246000000</v>
      </c>
      <c r="J129" s="77" t="s">
        <v>38</v>
      </c>
      <c r="K129" s="53" t="s">
        <v>38</v>
      </c>
      <c r="L129" s="31" t="s">
        <v>204</v>
      </c>
    </row>
    <row r="130" spans="2:12" s="20" customFormat="1" ht="98.25" customHeight="1" x14ac:dyDescent="0.25">
      <c r="B130" s="44">
        <v>93151607</v>
      </c>
      <c r="C130" s="56" t="s">
        <v>223</v>
      </c>
      <c r="D130" s="74" t="s">
        <v>215</v>
      </c>
      <c r="E130" s="56" t="s">
        <v>216</v>
      </c>
      <c r="F130" s="56" t="s">
        <v>217</v>
      </c>
      <c r="G130" s="75" t="s">
        <v>185</v>
      </c>
      <c r="H130" s="78">
        <v>6600000</v>
      </c>
      <c r="I130" s="78">
        <f>+H130</f>
        <v>6600000</v>
      </c>
      <c r="J130" s="77" t="s">
        <v>38</v>
      </c>
      <c r="K130" s="53" t="s">
        <v>38</v>
      </c>
      <c r="L130" s="31" t="s">
        <v>228</v>
      </c>
    </row>
    <row r="131" spans="2:12" s="20" customFormat="1" ht="98.25" customHeight="1" x14ac:dyDescent="0.25">
      <c r="B131" s="44">
        <v>80111701</v>
      </c>
      <c r="C131" s="56" t="s">
        <v>224</v>
      </c>
      <c r="D131" s="74" t="s">
        <v>215</v>
      </c>
      <c r="E131" s="56" t="s">
        <v>218</v>
      </c>
      <c r="F131" s="56" t="s">
        <v>217</v>
      </c>
      <c r="G131" s="75" t="s">
        <v>185</v>
      </c>
      <c r="H131" s="78">
        <v>64703061</v>
      </c>
      <c r="I131" s="78">
        <f t="shared" ref="I131:I134" si="8">+H131</f>
        <v>64703061</v>
      </c>
      <c r="J131" s="77" t="s">
        <v>38</v>
      </c>
      <c r="K131" s="53" t="s">
        <v>38</v>
      </c>
      <c r="L131" s="31" t="s">
        <v>228</v>
      </c>
    </row>
    <row r="132" spans="2:12" s="20" customFormat="1" ht="98.25" customHeight="1" x14ac:dyDescent="0.25">
      <c r="B132" s="44">
        <v>80111701</v>
      </c>
      <c r="C132" s="56" t="s">
        <v>225</v>
      </c>
      <c r="D132" s="74" t="s">
        <v>215</v>
      </c>
      <c r="E132" s="56" t="s">
        <v>218</v>
      </c>
      <c r="F132" s="56" t="s">
        <v>217</v>
      </c>
      <c r="G132" s="75" t="s">
        <v>185</v>
      </c>
      <c r="H132" s="78">
        <v>66055066</v>
      </c>
      <c r="I132" s="78">
        <f t="shared" si="8"/>
        <v>66055066</v>
      </c>
      <c r="J132" s="77" t="s">
        <v>38</v>
      </c>
      <c r="K132" s="53" t="s">
        <v>38</v>
      </c>
      <c r="L132" s="31" t="s">
        <v>228</v>
      </c>
    </row>
    <row r="133" spans="2:12" s="20" customFormat="1" ht="98.25" customHeight="1" x14ac:dyDescent="0.25">
      <c r="B133" s="44">
        <v>80111701</v>
      </c>
      <c r="C133" s="56" t="s">
        <v>226</v>
      </c>
      <c r="D133" s="79" t="s">
        <v>219</v>
      </c>
      <c r="E133" s="56" t="s">
        <v>218</v>
      </c>
      <c r="F133" s="56" t="s">
        <v>217</v>
      </c>
      <c r="G133" s="75" t="s">
        <v>185</v>
      </c>
      <c r="H133" s="78">
        <v>20000000</v>
      </c>
      <c r="I133" s="78">
        <f t="shared" si="8"/>
        <v>20000000</v>
      </c>
      <c r="J133" s="77" t="s">
        <v>38</v>
      </c>
      <c r="K133" s="53" t="s">
        <v>38</v>
      </c>
      <c r="L133" s="31" t="s">
        <v>228</v>
      </c>
    </row>
    <row r="134" spans="2:12" s="20" customFormat="1" ht="98.25" customHeight="1" thickBot="1" x14ac:dyDescent="0.3">
      <c r="B134" s="44">
        <v>80111701</v>
      </c>
      <c r="C134" s="56" t="s">
        <v>227</v>
      </c>
      <c r="D134" s="79" t="s">
        <v>220</v>
      </c>
      <c r="E134" s="56" t="s">
        <v>221</v>
      </c>
      <c r="F134" s="56" t="s">
        <v>222</v>
      </c>
      <c r="G134" s="75" t="s">
        <v>185</v>
      </c>
      <c r="H134" s="78">
        <v>345136175</v>
      </c>
      <c r="I134" s="78">
        <f t="shared" si="8"/>
        <v>345136175</v>
      </c>
      <c r="J134" s="77" t="s">
        <v>38</v>
      </c>
      <c r="K134" s="53" t="s">
        <v>38</v>
      </c>
      <c r="L134" s="31" t="s">
        <v>228</v>
      </c>
    </row>
    <row r="135" spans="2:12" s="25" customFormat="1" ht="39" customHeight="1" thickBot="1" x14ac:dyDescent="0.3">
      <c r="B135" s="21"/>
      <c r="C135" s="22" t="s">
        <v>96</v>
      </c>
      <c r="D135" s="22"/>
      <c r="E135" s="22"/>
      <c r="F135" s="22"/>
      <c r="G135" s="22"/>
      <c r="H135" s="23">
        <f>SUM(H24:H134)</f>
        <v>46128637174.059509</v>
      </c>
      <c r="I135" s="23">
        <f>SUM(I24:I134)</f>
        <v>46163327174.059509</v>
      </c>
      <c r="J135" s="22"/>
      <c r="K135" s="22"/>
      <c r="L135" s="24"/>
    </row>
  </sheetData>
  <mergeCells count="3">
    <mergeCell ref="A5:L5"/>
    <mergeCell ref="F8:I12"/>
    <mergeCell ref="F15:I19"/>
  </mergeCells>
  <hyperlinks>
    <hyperlink ref="C11" r:id="rId1"/>
  </hyperlinks>
  <pageMargins left="0.31496062992125984" right="0.31496062992125984" top="0.74803149606299213" bottom="0.74803149606299213" header="0.31496062992125984" footer="0.31496062992125984"/>
  <pageSetup scale="5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449FF70178844CA32EC41432BBF754" ma:contentTypeVersion="4" ma:contentTypeDescription="Crear nuevo documento." ma:contentTypeScope="" ma:versionID="22f43a9e782b25a5f4ffaa7eb0f2ddf5">
  <xsd:schema xmlns:xsd="http://www.w3.org/2001/XMLSchema" xmlns:xs="http://www.w3.org/2001/XMLSchema" xmlns:p="http://schemas.microsoft.com/office/2006/metadata/properties" xmlns:ns1="fcf8ef0a-6c65-487f-a141-dc9a577490dd" xmlns:ns3="23eca97a-600f-4568-8c64-ad7c26f47965" targetNamespace="http://schemas.microsoft.com/office/2006/metadata/properties" ma:root="true" ma:fieldsID="8e0b76bd65d53a2ac9a5ecc4745eafe7" ns1:_="" ns3:_="">
    <xsd:import namespace="fcf8ef0a-6c65-487f-a141-dc9a577490dd"/>
    <xsd:import namespace="23eca97a-600f-4568-8c64-ad7c26f47965"/>
    <xsd:element name="properties">
      <xsd:complexType>
        <xsd:sequence>
          <xsd:element name="documentManagement">
            <xsd:complexType>
              <xsd:all>
                <xsd:element ref="ns1:A_x00f1_o" minOccurs="0"/>
                <xsd:element ref="ns1:Fecha_x0020_de_x0020_Creaci_x00f3_n" minOccurs="0"/>
                <xsd:element ref="ns1:Descripci_x00f3_n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8ef0a-6c65-487f-a141-dc9a577490dd" elementFormDefault="qualified">
    <xsd:import namespace="http://schemas.microsoft.com/office/2006/documentManagement/types"/>
    <xsd:import namespace="http://schemas.microsoft.com/office/infopath/2007/PartnerControls"/>
    <xsd:element name="A_x00f1_o" ma:index="0" nillable="true" ma:displayName="Año" ma:internalName="A_x00f1_o">
      <xsd:simpleType>
        <xsd:restriction base="dms:Text">
          <xsd:maxLength value="10"/>
        </xsd:restriction>
      </xsd:simpleType>
    </xsd:element>
    <xsd:element name="Fecha_x0020_de_x0020_Creaci_x00f3_n" ma:index="3" nillable="true" ma:displayName="Fecha de Creación" ma:description="La fecha en que se creó este recurso." ma:format="DateOnly" ma:internalName="Fecha_x0020_de_x0020_Creaci_x00f3_n">
      <xsd:simpleType>
        <xsd:restriction base="dms:DateTime"/>
      </xsd:simpleType>
    </xsd:element>
    <xsd:element name="Descripci_x00f3_n" ma:index="4" ma:displayName="Descripción" ma:internalName="Descrip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ca97a-600f-4568-8c64-ad7c26f47965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fcf8ef0a-6c65-487f-a141-dc9a577490dd">Plan de Adquisiciones </Descripci_x00f3_n>
    <A_x00f1_o xmlns="fcf8ef0a-6c65-487f-a141-dc9a577490dd">2018</A_x00f1_o>
    <Fecha_x0020_de_x0020_Creaci_x00f3_n xmlns="fcf8ef0a-6c65-487f-a141-dc9a577490dd">2018-07-06T05:00:00+00:00</Fecha_x0020_de_x0020_Creaci_x00f3_n>
  </documentManagement>
</p:properties>
</file>

<file path=customXml/itemProps1.xml><?xml version="1.0" encoding="utf-8"?>
<ds:datastoreItem xmlns:ds="http://schemas.openxmlformats.org/officeDocument/2006/customXml" ds:itemID="{1984153C-E0C9-44EA-A67A-DEAB555C5F4A}"/>
</file>

<file path=customXml/itemProps2.xml><?xml version="1.0" encoding="utf-8"?>
<ds:datastoreItem xmlns:ds="http://schemas.openxmlformats.org/officeDocument/2006/customXml" ds:itemID="{3F7992CF-4C69-499E-A213-A0C9D246D791}"/>
</file>

<file path=customXml/itemProps3.xml><?xml version="1.0" encoding="utf-8"?>
<ds:datastoreItem xmlns:ds="http://schemas.openxmlformats.org/officeDocument/2006/customXml" ds:itemID="{98040635-11DC-4FEF-BC64-EA04238CE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Maria Doris Alvarez Hernandez</dc:creator>
  <cp:lastModifiedBy>Maria Doris Alvarez Hernandez</cp:lastModifiedBy>
  <cp:lastPrinted>2018-01-26T21:38:02Z</cp:lastPrinted>
  <dcterms:created xsi:type="dcterms:W3CDTF">2016-11-28T15:03:12Z</dcterms:created>
  <dcterms:modified xsi:type="dcterms:W3CDTF">2018-07-06T13:40:44Z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0x01010016449FF70178844CA32EC41432BBF754</vt:lpwstr>
  </property>
</Properties>
</file>