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F:\"/>
    </mc:Choice>
  </mc:AlternateContent>
  <xr:revisionPtr revIDLastSave="0" documentId="8_{1EF4E6E8-036B-4440-B12C-07AB1847D8C0}" xr6:coauthVersionLast="31" xr6:coauthVersionMax="31" xr10:uidLastSave="{00000000-0000-0000-0000-000000000000}"/>
  <bookViews>
    <workbookView xWindow="-60" yWindow="45" windowWidth="10380" windowHeight="10065" xr2:uid="{00000000-000D-0000-FFFF-FFFF00000000}"/>
  </bookViews>
  <sheets>
    <sheet name="2018" sheetId="1" r:id="rId1"/>
  </sheets>
  <definedNames>
    <definedName name="_xlnm._FilterDatabase" localSheetId="0" hidden="1">'2018'!$B$23:$M$165</definedName>
    <definedName name="_xlnm.Print_Area" localSheetId="0">'2018'!$A$1:$L$165</definedName>
  </definedNames>
  <calcPr calcId="179017"/>
</workbook>
</file>

<file path=xl/calcChain.xml><?xml version="1.0" encoding="utf-8"?>
<calcChain xmlns="http://schemas.openxmlformats.org/spreadsheetml/2006/main">
  <c r="I82" i="1" l="1"/>
  <c r="I116" i="1"/>
  <c r="I165" i="1"/>
  <c r="H165" i="1"/>
  <c r="I126"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24"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84" i="1" l="1"/>
  <c r="I83" i="1"/>
  <c r="I67" i="1"/>
  <c r="I63" i="1"/>
  <c r="I46" i="1"/>
  <c r="I45" i="1"/>
  <c r="I44" i="1"/>
  <c r="I26" i="1"/>
  <c r="I25" i="1"/>
  <c r="I136" i="1" l="1"/>
  <c r="I135" i="1"/>
  <c r="I134" i="1"/>
  <c r="I133" i="1"/>
  <c r="I132" i="1"/>
  <c r="I131" i="1" l="1"/>
  <c r="H131" i="1"/>
  <c r="I129" i="1"/>
  <c r="H129" i="1"/>
  <c r="I123" i="1"/>
  <c r="H123" i="1"/>
  <c r="I87" i="1" l="1"/>
  <c r="I101" i="1" l="1"/>
  <c r="I100" i="1" l="1"/>
  <c r="H99" i="1"/>
  <c r="I99" i="1" s="1"/>
  <c r="I98" i="1"/>
  <c r="I97" i="1"/>
  <c r="I96" i="1"/>
  <c r="I95" i="1"/>
  <c r="I94" i="1"/>
  <c r="I93" i="1"/>
  <c r="I92" i="1"/>
  <c r="I91" i="1" l="1"/>
  <c r="I90" i="1"/>
  <c r="I89" i="1"/>
  <c r="I88" i="1"/>
  <c r="I85" i="1" l="1"/>
  <c r="I81" i="1" l="1"/>
  <c r="I80" i="1"/>
  <c r="I79" i="1" l="1"/>
  <c r="I78" i="1" l="1"/>
  <c r="H76" i="1"/>
  <c r="I77" i="1"/>
  <c r="I76" i="1" l="1"/>
  <c r="I74" i="1"/>
  <c r="I73" i="1"/>
  <c r="I71" i="1"/>
  <c r="I72" i="1"/>
  <c r="I70" i="1"/>
  <c r="I69" i="1"/>
  <c r="I68" i="1" l="1"/>
  <c r="I66" i="1"/>
  <c r="I65" i="1"/>
  <c r="I64" i="1"/>
  <c r="I62" i="1"/>
  <c r="I61" i="1"/>
  <c r="I60" i="1"/>
  <c r="I59" i="1"/>
  <c r="I58" i="1"/>
  <c r="I57" i="1"/>
  <c r="I56" i="1"/>
  <c r="I54" i="1" l="1"/>
  <c r="I55" i="1"/>
  <c r="I52" i="1"/>
  <c r="I53" i="1"/>
  <c r="I51" i="1"/>
  <c r="I50" i="1"/>
  <c r="I49" i="1"/>
  <c r="I48" i="1"/>
  <c r="I47" i="1"/>
  <c r="I43" i="1"/>
  <c r="I42" i="1"/>
  <c r="I41" i="1"/>
  <c r="I40" i="1"/>
  <c r="I39" i="1"/>
  <c r="I38" i="1"/>
  <c r="I37" i="1"/>
  <c r="I36" i="1"/>
  <c r="I35" i="1"/>
  <c r="I34" i="1"/>
  <c r="I32" i="1"/>
  <c r="I31" i="1"/>
  <c r="I33" i="1"/>
  <c r="I24" i="1"/>
  <c r="I30" i="1" l="1"/>
  <c r="I29" i="1"/>
  <c r="I28" i="1"/>
  <c r="C16" i="1" l="1"/>
</calcChain>
</file>

<file path=xl/sharedStrings.xml><?xml version="1.0" encoding="utf-8"?>
<sst xmlns="http://schemas.openxmlformats.org/spreadsheetml/2006/main" count="1160" uniqueCount="288">
  <si>
    <t>A. INFORMACIÓN GENERAL DE LA ENTIDAD</t>
  </si>
  <si>
    <t>Nombre</t>
  </si>
  <si>
    <t>INSTITUTO PARA EL DESARROLLO DE ANTIOQUIA - IDEA -</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</si>
  <si>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</si>
  <si>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</si>
  <si>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CALLE 42  52-259 MEDELLÍN</t>
  </si>
  <si>
    <t>Teléfono</t>
  </si>
  <si>
    <t>381 91 01</t>
  </si>
  <si>
    <t>Página web</t>
  </si>
  <si>
    <t>www.idea.gov.co</t>
  </si>
  <si>
    <t>Misión</t>
  </si>
  <si>
    <t>Visión</t>
  </si>
  <si>
    <t>Perspectiva estratégica</t>
  </si>
  <si>
    <t>Redireccionar la prestación de servicios institucionales hacia el apoyo de los entes territoriales y la participación en proyectos estratégicos que fomenten el desarrollo.</t>
  </si>
  <si>
    <t>Información de contacto</t>
  </si>
  <si>
    <t xml:space="preserve">LEÓN BALMORE AGUINAGA BORJA
 Subgerente Administrativo.
 57 4 3819101
 BalmoreAB@idea.gov.co 
</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</si>
  <si>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</si>
  <si>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</si>
  <si>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</si>
  <si>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</si>
  <si>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</si>
  <si>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Actualización:</t>
  </si>
  <si>
    <t>B. ADQUISICIONES PLANEADAS</t>
  </si>
  <si>
    <t>Códigos UNSPSC</t>
  </si>
  <si>
    <t>Descripción</t>
  </si>
  <si>
    <t>Fecha estimada de inicio de proceso de selección</t>
  </si>
  <si>
    <t>Duración estimada del contrato</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</si>
  <si>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</si>
  <si>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</si>
  <si>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</si>
  <si>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</si>
  <si>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</si>
  <si>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</si>
  <si>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</si>
  <si>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ENERO</t>
  </si>
  <si>
    <t xml:space="preserve">ONCE (11) MESES </t>
  </si>
  <si>
    <t>CONTRATACIÓN DIRECTA</t>
  </si>
  <si>
    <t>PROPIOS</t>
  </si>
  <si>
    <t>N/A</t>
  </si>
  <si>
    <t>FEBRERO</t>
  </si>
  <si>
    <t xml:space="preserve">SUMUNISTRO DE LOS TIQUETES  AEREOS LOCALES , NACIONALES E INTERNACIONALES  REQUERIDOS  POR EL INSTITUTO PARA EL DESARROLLO DE ANTIOQUIA -IDEA- PARA EL DESPLAZAMIENTO DE SUS FUNCIONARIOS EN MISIONES OFICIALES </t>
  </si>
  <si>
    <t>ONCE (11) MESES</t>
  </si>
  <si>
    <t>SELECCIÓN ABREVIADA DE MENOR CUANTÍA</t>
  </si>
  <si>
    <t xml:space="preserve">LEON BALMORE AGUINAGA BORJA
 Subgerente Administrativo 
 57 4 3819125 
 BalmoreAB@idea.gov.co 
</t>
  </si>
  <si>
    <t>SUMINISTRO Y RECARGA DE LOS EXTINTORES PORTÁTILES CONTRA INCENDIO, UBICADOS EN LAS INSTALACIONES DEL EDIFICIO ADMINISTRATIVO DEL INSTITUTO PARA EL DESARROLLO DE ANTIOQUIA EDATEL Y VEHÍCULOS DE PROPIEDAD DE LA ENTIDAD</t>
  </si>
  <si>
    <t>ABRIL</t>
  </si>
  <si>
    <t>UN (1) MES</t>
  </si>
  <si>
    <t>SELECCIÓN MÍNIMA CUANTIA</t>
  </si>
  <si>
    <t>SUMINISTRO DE ÚTILES DE OFICINA, PAPELERÍA PREIMPRESA, TÓNER, ELEMENTOS DE ASEO Y CAFETERÍA, REQUERIDOS POR EL INSTITUTO PARA EL DESARROLLO DE ANTIOQUIA -IDEA</t>
  </si>
  <si>
    <t>ONCE MESES</t>
  </si>
  <si>
    <t>SELECCIÓN ABREVIADA MEDIANTE SUBASTA INVERSA PRESENCIAL</t>
  </si>
  <si>
    <t>SUMINISTRO DE HERRAMIENTAS, REPUESTOS Y ELEMENTOS DE FERRETERÍA,  ELÉCTRICOS, ELECTROMECÁNICOS, ELECTRÓNICOS Y DE LA CONSTRUCCIÓN EN GENERAL, PARA GARANTIZAR LA SOSTENIBILIDAD DE LOS BIENES MUEBLES E INMUEBLES DEL IDEA</t>
  </si>
  <si>
    <t>DOCE MESES</t>
  </si>
  <si>
    <t>SUMINISTRO DE BANDERAS PATRIAS E INSTITUCIONALES PARA EL EXTERIOR DE LA SEDE UBICADA EN EL EDIFICIO ALEJANDRO LOPEZ RESTREPO, REQUERIDOS POR EL INSTITUCIONES PARA EL DESARROLLO DE ANTIOQUIA-IDEA</t>
  </si>
  <si>
    <t xml:space="preserve">UN MES </t>
  </si>
  <si>
    <t>MENOR CUANTIA</t>
  </si>
  <si>
    <t xml:space="preserve">PROPIOS </t>
  </si>
  <si>
    <t xml:space="preserve">SERVICIO DE CORREO Y MENSAJERIA  DE LA CORRESPONDENCIA  Y DEMAS  ENVIOS QUE SE GENEREN POR PARTE  DEL INSTITUTO PARA  EL DESARROLLO DE ANTIOQUIA </t>
  </si>
  <si>
    <t>REALIZAR MANTENIMIENTO PREVENTIVO Y CORRECTIVO, CON SUMINISTRO DE REPUESTOS A LOS SISTEMAS Y EQUIPOS DE BOMBEO DE AGUAS FREATICAS, ABASTO Y CONTRAINCENDIO DE LAS INSTALACIONES DEL INSTITUTO PARA EL DESARROLLO DE ANTIOQUIA -IDEA</t>
  </si>
  <si>
    <t>DIEZ (10) MESES</t>
  </si>
  <si>
    <t>MARZO</t>
  </si>
  <si>
    <t xml:space="preserve">NUEVE (9) MESES </t>
  </si>
  <si>
    <t>REALIZAR EL MANTENIMIENTO PREVENTIVO Y CORRECTIVO, CON SUMINISTRO DE REPUESTOS A LOS VEHÍCULOS DEL PARQUE AUTOMOTOR DEL INSTITUTO PARA EL DESARROLLO DE ANTIOQUIA -IDEA</t>
  </si>
  <si>
    <t>ONCE (11 )MESES</t>
  </si>
  <si>
    <t>DIEZ MESES</t>
  </si>
  <si>
    <t>REALIZAR EL MANTENIMIENTO PREVENTIVO Y CORRECTIVO CON SUMINISTRO DE REPUESTOS E INSUMOS A LOS SISTEMAS Y EQUIPOS AUDIOVISUALES DEL INSTITUTO PARA EL DESARROLLO DE ANTIOQUIA”</t>
  </si>
  <si>
    <t>MAYO</t>
  </si>
  <si>
    <t>SEIS MESES</t>
  </si>
  <si>
    <t>REALIZAR EL MANTENIMIENTO PREVENTIVO Y CORRECTIVO CON SUMINISTRO DE REPUESTOS AL ASCENSOR ANDINO QUE FUNCIONA EN LAS INSTALACIONES DEL INSTITUTO PARA EL DESARROLLO DE ANTIOQUIA - IDEA -</t>
  </si>
  <si>
    <t>REALIZAR EL MANTENIMIENTO PREVENTIVO Y CORRECTIVO CON SUMINISTRO DE REPUESTOS  A LAS MOTOCICLETAS  DEL  INSTITUTO  PARA EL DESARROLLO DE ANTIOQUIA  -IDEA-.</t>
  </si>
  <si>
    <t>NUEVE MESES</t>
  </si>
  <si>
    <t>LICITACIÓN PÚBLICA</t>
  </si>
  <si>
    <t>PRESTAR EL SERVICIO DE VIGILANCIA  PRIVADA EN LAS INSTALACIONES DEL  EDIFICIO ALEJANDRO LÓPEZ RESTREPO Y OTROS BIENES INMUEBLES PROPIEDAD DEL IDEA</t>
  </si>
  <si>
    <t>PRESTAR EL SERVICIO DE MANTENIMIENTO PREVENTIVO Y CORRECTIVO CON SUMINISTRO DE REPUESTOS AL SISTEMA DE AIRE ACONDICIONADO DEL INSTITUTO PARA EL DESARROLLO DE ANTIOQUIA -IDEA-.</t>
  </si>
  <si>
    <t>PRESTAR EL SERVICIO DE LAVADO DEL PARQUE AUTOMOTOR DEL INSTITUTO PARA EL DESARROLLO DE ANTIOQUIA –IDEA-”</t>
  </si>
  <si>
    <t xml:space="preserve">DIEZ (10) MESES </t>
  </si>
  <si>
    <t>PRESTAR EL SERVICIO DE ENCUADERNACIÓN REQUERIDO POR EL INSTITUTO PARA EL DESARROLLO DE ANTIOQUIA-IDEA-</t>
  </si>
  <si>
    <t>JUNIO</t>
  </si>
  <si>
    <t>PRESTAR EL SERVICIO DE ASEO, CAFETERÍA, APOYO LOGÍSTICO Y SOPORTE TÉCNICO LOCATIVO NECESARIO PARA LA ADECUADA OPERACIÓN Y CONSERVACIÓN DEL EDIFICIO ALEJANDRO LÓPEZ RESTREPO, SEDE Administrativo DEL INSTITUTO PARA EL DESARROLLO DE ANTIOQUIA Y EN EL LOTE CO</t>
  </si>
  <si>
    <t>PRESTAR AL INSTITUTO PARA EL DESARROLLO DE ANTIOQUIA EL SERVICIO DE CUSTODIA, CODIFICACIÓN, RECUPERACIÓN Y TRANSPORTE DE INFORMACIÓN TANTO FÍSICA COMO ELECTRÓNICA</t>
  </si>
  <si>
    <t>MANTENIMIENTO MOBILIARIO</t>
  </si>
  <si>
    <t>LLEVAR A CABO EL MANTENIMIENTO INTEGRAL A LOS JARDINES, ÁRBOLES, ZONAS VERDES Y PASILLOS INTERNOS Y EXTERNOS DE LA SEDE ADMINISTRATIVA DEL IDEA, INCLUYE EL SUMINISTRO DE INSUMOS Y LA RECUPERACIÓN DE ZONAS VERDES A LOS BIENES INMUEBLES PROPIEDAD DEL IDEA.</t>
  </si>
  <si>
    <t>UN MES</t>
  </si>
  <si>
    <t>REALIZAR LA RECARGA ELECTRÓNICA DEL SERVICIO FLYPASS CATEGORIA I PARA SER UTILIZADOS EN LOS PEAJES CON ESTA COBERTURA, EN  TRASLADOS  CON EL PERSONAL DEL IDEA Y VIAJES DE COMISIÓN OFICIAL.</t>
  </si>
  <si>
    <t>QUICE DÍAS</t>
  </si>
  <si>
    <t xml:space="preserve">TRES MESES </t>
  </si>
  <si>
    <t>REALIZAR EL MANTENIMIENTO PREVENTIVO Y CORRECTIVO CON SUMINISTRO DE REPUESTOS A LAS PUERTAS VIDRIERAS, VENTANAS Y CERRADURAS DEL INSTITUTO PARA EL DESARROLLO DE ANTIOQUIA-IDEA-</t>
  </si>
  <si>
    <t>SEPTIEMBRE</t>
  </si>
  <si>
    <t>REALIZAR EL MANTENIMIENTO PREVENTIVO Y CORRECTIVO PARA LA SUBESTACION  ELECTRICA DEL MANANTIALES</t>
  </si>
  <si>
    <t>MANTENIMIENTO DE ARCHIVADORES</t>
  </si>
  <si>
    <t>“SUMINISTRO DE COMBUSTIBLES PARA ABASTECER EL PARQUE AUTOMOTOR PROPIEDAD DEL INSTITUTO PARA EL DESARROLLO DE ANTIOQUIA -IDEA-.”</t>
  </si>
  <si>
    <t>MANTENIMIENTO DE CERRAMIENTOS DE PREDIOS DEL IDEA</t>
  </si>
  <si>
    <t>12 MESES</t>
  </si>
  <si>
    <t xml:space="preserve">ENERO </t>
  </si>
  <si>
    <t>Fomentar el desarrollo sostenible de la región, mediante la prestación de servicios financieros, asesoría especializada, financiación de inversiones públicas, gestión y administración  de recursos y participación en proyectos estratégicos de desarrollo regional, contribuyendo así con el bienestar y el mejoramiento de la calidad de vida de la comunidad.</t>
  </si>
  <si>
    <t xml:space="preserve">En 2019 el IDEA será un instituto de fomento financieramente sólido, competitivo y socialmente responsable, comprometido con la gestión de proyectos de generación de energía y otros de alto impacto para la región. </t>
  </si>
  <si>
    <t>10 MESES</t>
  </si>
  <si>
    <t>MANTENIMIENTO Y REPARACIÓN DE TECHOS Y FACHAS DE INMUEBLES DE PROPIEDAD DEL IDEA</t>
  </si>
  <si>
    <t>REALIZAR LA REVISIÓN TECNICO-MECÁNICA Y DE EMISIONES CONTAMINANTES A LOS VEHÍCULOS Y MOTOCICLETAS DEL PARQUE AUTOMOTOR DEL INSTITUTO PARA EL DESARROLLO DE ANTIOQUIA -IDEA-.</t>
  </si>
  <si>
    <t>CONTRATACIÓN MINIMA CUANTÍA</t>
  </si>
  <si>
    <t>SIETE (7) MESES</t>
  </si>
  <si>
    <t>APOYAR A LA DIRECCIÓN DE GESTIÓN HUMANA EN LA DETERMINACIÓN Y CUANTIFICACIÓN DE LOS CÁLCULOS ACTUARIALES DE LOS PASIVOS PENSIONALES DEL INSTITUTO QUE INCLUYA EL ESTUDIO ACTUARIAL DE LAS RESERVAS DE JUBILACIÓN, SOBREVIVENCIA Y AUXILIOS FUNERARIOS A FECHA DE CORTE 31 DE DICIEMBRE DE 2017, REALIZADOS TENIENDO EN CUENTA LAS NORMAS LOCALES Y LAS NORMAS NIIF”.</t>
  </si>
  <si>
    <t>SELECCIÓN DE UN OPERADOR  PARA LA ADMINISTRACIÓN DE LOS PLANES DE BIENESTAR SOCIAL, CAPACITACIÓN, ESTIMULOS Y EL SISTEMA DE SEGURIDAD Y SALUD EN EL TRABAJO DE LA VIGENCIA 2018</t>
  </si>
  <si>
    <t>SELECCIÓN ABREVIADA DE MENOR CUANTIA</t>
  </si>
  <si>
    <t xml:space="preserve">RECURSOS PROPIOS </t>
  </si>
  <si>
    <t xml:space="preserve">PRESTAR APOYO AL CENTRO DE ADMINISTRACIÓN DOCUMENTAL EN LA ORGANIZACIÓN Y ACTUALIZACIÓN DE EXPEDIENTES SEGÚN LAS TABLAS DE RETENCIÓN DOCUMENTAL. </t>
  </si>
  <si>
    <t>PRESTAR APOYO AL CENTRO DE ADMINISTRACIÓN DOCUMENTAL EN LA DIGITALIZACIÓN DE EXPEDIENTES SEGÚN LAS TABLAS DE RETENCIÓN DOCUMENTAL Y LAS TABLAS DE VALORACIÓN DOCUMENTAL</t>
  </si>
  <si>
    <t>PRESTAR APOYO AL CENTRO DE ADMINISTRACIÓN DOCUMENTAL EN EL REGISTRO DE LAS COMUNICACIONES OFICIALES ENVIADAS TANTO FÍSICAS COMO ELECTRÓNICAS GENERADAS POR EL INSTITUTO PARA EL DESARROLLO DE ANTIOQUIA -IDEA</t>
  </si>
  <si>
    <t>“APOYAR A LA SUBGERENCIA ADMINISTRATIVA EN LAS LABORES MANTENIMIENTO DE LOS BIENES MUEBLES E INMUEBLES, UBICADOS EN EL MUNICIPIO DE LA PINTADA, PROPIEDAD DEL INSTITUTO PARA EL DESARROLLO DE ANTIOQIA - IDEA”</t>
  </si>
  <si>
    <t>“APOYAR A LA SUBGERENCIA ADMINISTRATIVA EN LAS LABORES MANTENIMIENTO DE LOS BIENES MUEBLES E INMUEBLES, UBICADOS EN EL MUNICIPIO DE ARBOLETES, PROPIEDAD DEL INSTITUTO PARA EL DESARROLLO DE ANTIOQIA - IDEA”</t>
  </si>
  <si>
    <t>"APOYAR A SUBGERENCIA ADMINISTRATIVA EN LAS LABORES DE ADMINISTRACIÓN Y MANTENIMIENTO, DE LOS MUEBLES E INMUEBLES, UBICADOS EN LOS MUNICIPIOS DE LA PINTADA Y ARBOLETES PROPIEDAD DEL INSTITUTO PARA EL DESARROLLO DE ANTIOQUIA – IDEA”</t>
  </si>
  <si>
    <t>REALIZAR EL MANTENIMIENTO PREVENTIVO Y CORRECTIVO A LA IMPRESORA DE MARCA DATACARD CP 60 PLUS DE PROPIEDAD DEL INSTITUTO PARA EL DESARROLLO DE ANTIOQUIA -IDEA (IMPRESO DE CARNET)</t>
  </si>
  <si>
    <t>REALIZAR EL MANTENIMIENTO PREVENTIVO Y CORRECTIVO CON SUMINISTRO DE REPUESTOS A LAS CAFETERIAS Y MOLINO DE CAFE DEL INSTITUTO PARA EL DESARROLLO DE ANTIOQUIA-IDEA-</t>
  </si>
  <si>
    <t>MANTENIMIENTO DE PISOS DE MADERA DE LA OFICINA GERENCIA Y AUDITORIO IDEA</t>
  </si>
  <si>
    <t>ADQUISICIÓN DE PUNTOS ECOLÓGICOS Y PAPELERAS PARA LA DISPOSICION DE LOS RESIDUOS DEL INSTITUTO PARA EL DESARROLLO DE ANTIOQUIA -IDEA-.</t>
  </si>
  <si>
    <t>SUMINISTRO DE MEDICAMENTOS E INSUMOS PARA EQUINOS</t>
  </si>
  <si>
    <t>OCHO MESES</t>
  </si>
  <si>
    <t>DOCE (12) MESES</t>
  </si>
  <si>
    <t xml:space="preserve">ADQUISICIÓN DE LAS PÓLIZAS DE SEGUROS DE ACCIDENTES DE TRÁNSITO SOAT PARA LOS VEHÍCULOS Y MOTOS DEL PARQUE AUTOMOTOR DEL INSTITUTO PARA EL DESARROLLO DE ANTIOQUIA -IDEA </t>
  </si>
  <si>
    <t>SELECCIÓN ABREVIADA MEDIANTE ACUERDO MARCO PREIOS SOAT</t>
  </si>
  <si>
    <t>JULIO</t>
  </si>
  <si>
    <t>SERVICIO DE BANQUETERIA, ATENCIÓN GASTRONÓMICA PROFESIONAL Y ETIQUETA DE MESA PARA ATENDER LAS DIFERENTES ACTIVIDADES INSTITUCIONALES DEL IDEA.</t>
  </si>
  <si>
    <t>REALIZAR EL AVALÚO COMERCIAL A LOS  BIENES INMUEBLES PROPIEDAD DEL INSTITUTO PARA EL DESARROLLO DE ANTIOQUIA - IDEA - Y DE AQUELLOS QUE SE RECIBAN COMO GARANTIA DE LOS CREDITOS OTORGADOS Y QUE REQUIERAN DE ESTA ACTIVIDAD</t>
  </si>
  <si>
    <t>“ADQUISICIÓN DE TRES (3) VEHÍCULO TIPO CAMIONETA 4 X 4, APOYO DEL INSTITUTO PARA EL DESARROLLO DE ANTIOQUIA -IDEA-”</t>
  </si>
  <si>
    <t>INVENTARIO Y LA VALORACIÓN FINANCIERA DE LOS CULTIVOS DE MADERA EN PIE DE DOS RODALES EN LA HACIENDA FUNDADORES –ARBOLETES Y SAN JUAN DE URABÁ – ANTIOQUIA DE PROPIEDAD DEL IDEA</t>
  </si>
  <si>
    <t>TRES MESES</t>
  </si>
  <si>
    <t>SUMINISTRO DE 3 (TRES) SILLAS DE MONTAR Y ENJALMAS PARA EQUINOS ADSCRITOS AL INVENTARIO DE LA HACIENDA MONTENEGRO PROPIEDAD DEL INSTITUTO PARA EL DESARROLLO DE ANTIOQUIA -IDEA-.</t>
  </si>
  <si>
    <t>CONTRATAR  LAS PÓLIZAS DE TODO RIESGO DAÑOS MATERIALES
INCENDIO COLECTIVA DEUDORESAUTOMÓVILES
RESPONSABILIDAD CIVIL EXTRACONTRACTUAL 
MANEJO GLOBAL 
INFIDELIDAD Y RIESGOS FINANCIEROS
VIDA GRUPO
ACCIDENTES PERSONALES
VIDA GRUPO DEUDORES
RESPONSABILIDAD CIVIL SERVIDORES PÚBLICOS</t>
  </si>
  <si>
    <t>“REALIZAR DE MANTENIMIENTO TECHOS Y ESTRUCTURAS EN EL COLEGIO SAN ELÍAS – MUNICIPIO DE BELLO, UBICADO EN LA CALLE 84 NO.58-02 PROPIEDAD DEL INSTITUTO PARA EL DESARROLLO DE ANTIOQUIA, Y PREDIOS DE PROPIEDAD DEL IDEA”</t>
  </si>
  <si>
    <t>81161707- 81161708- 81161712</t>
  </si>
  <si>
    <t>PLANTA TELEFÓNICA    -   Prestar el servicio de voz administrada, mediante telefonía IP al IDEA.</t>
  </si>
  <si>
    <t>SERVICIOS PROFESIONALES PARA APOYO A LA GESTION DE LA DEPENDENCIA</t>
  </si>
  <si>
    <t xml:space="preserve">ONCE (11,5) MESES </t>
  </si>
  <si>
    <t>DOCE (12 MESES)</t>
  </si>
  <si>
    <t>CONCURSO DE MERITOS</t>
  </si>
  <si>
    <t>SI</t>
  </si>
  <si>
    <t>PRESTAR EL SERVICIOS DE REVISORIA FISCAL EN EL INSTITUTO PARA EL DESARROLLO DE ANTIOQUIA - IDEA</t>
  </si>
  <si>
    <t>Abril</t>
  </si>
  <si>
    <t>OCHO(8) MESES</t>
  </si>
  <si>
    <t>ADQUISICION DE SOLUCION INTEGRAL DE RIESGOS (SOPORTE TEGNOLOGICO) QUE PERMITA LA ADMINISTRACION EFICIENTE DE LOS MISMOS.   (RUBRO:  COMPRA DE EQUIPO)</t>
  </si>
  <si>
    <t>Prestación de servicios profesionales Altamente Calificado como abogado, para el apoyo jurídico en lo referente a los procesos penales y demás actuaciones judiciales que se le asignen.</t>
  </si>
  <si>
    <t xml:space="preserve">CARLOS ALBERTO VELASQUEZ LOPEZ
 Subgerente Financiero
 57 4 3819122
carlosvl@idea.gov.co 
</t>
  </si>
  <si>
    <t>Prestar el servicio de consulta y reporte de la información financiera (TransUnion)</t>
  </si>
  <si>
    <t>Prestar el servicio de consulta y reporte de la información financiera (Comfecamaras)</t>
  </si>
  <si>
    <t xml:space="preserve">PRESTAR APOYO PROFESIONAL A LA DIRECCIÓN TÉCNICA CONTRACTUAL Y ADMINISTRATIVA EN GESTIÓN LOGÍSTICA DE LOS DIFERENTES PROCESOS DE  CONTRATACIÓN. </t>
  </si>
  <si>
    <t>A PRESTAR APOYO A LA DIRECCIÓN TÉCNICA CONTRACTUAL Y ADMINISTRATIVA EN LA REVISIÓN TÉCNICA Y SEGUIMIENTO A LOS PROCESOS DE CONTRATACIÓN  QUE LE SEAN ASIGNADOS</t>
  </si>
  <si>
    <t xml:space="preserve">PRESTAR ASESORIA ESPECIALIZADA A LA SECRETARIA GENERAL Y A LA SUBGERENCIA FINANCIERA EN LOS TEMAS RELACIONADOS CON DERECHO </t>
  </si>
  <si>
    <t xml:space="preserve">APOYAR A LA SECRETARIA GENERAL EN LA REVISIÓN Y REPRESENTACIÓN EN  LAS DEMANDAS INSTAURADAS EN CONTRA DEL INSTITUTO PARA EL DESARROLLO DE ANTIOQUIA - IDEA </t>
  </si>
  <si>
    <t>APOYAR A LA DIRECCIÓN TÉCNICA JURIDICA COMERCIAL EN LA REVISIÓN Y VALIDACIÓN DE LA IDONEIDAD  DE  LAS  GARANTÍAS CONSTITUIDAS A FAVOR DEL INSTITUTO PARA EL DESARROLLO DE ANTIOQUIA</t>
  </si>
  <si>
    <t>PRESTAR SERVICIOS PROFESIONALES TÉCNICOS PARA LA ELABORACIÓN DE DICTAMEN PERICIAL AL CONTRATO 0283 DE 2013 PARA PRESENTARSE EN PROCESOS JUDICIALES.</t>
  </si>
  <si>
    <t xml:space="preserve">SUMINISTRAR UNA LICENCIA DE USO AL LIBRO ELECTRÓNICO QUE SE ENCUENTRA UBICADO EN EL PORTAL WWW.CONTRATACIONESTATAL.COM, QUE CONTIENE: NORMATIVIDAD, JURISPRUDENCIA, DOCTRINA Y COMENTARIOS RELACIONADOS CON LA CONTRATACIÓN ESTATAL. </t>
  </si>
  <si>
    <t xml:space="preserve">DOCE MESES </t>
  </si>
  <si>
    <t>PROPORCIONAR LAS RENOVACIONES DE LAS PUBLICACIONES QUE CONFORMAN EL PRODUCTO MULTILEGIS Y LA PUBLICACIÓN MULTIMEDIA ESPECIALIZADA EN EL CAMPO JURÍDICO PERMITIENDO A LOS USUARIOS DEL IDEA LA INTERACCIÓN CON CONTENIDOS SELECCIONADOS EN INTERNET.</t>
  </si>
  <si>
    <t xml:space="preserve">DOCE  MESES </t>
  </si>
  <si>
    <t>JHON FREDY TORO GONZALEZ 
Secretario General
57 4 3819289
JohnTG@idea.gov.co</t>
  </si>
  <si>
    <t>HASTA EL 31 DE DICIEMBRE DE 2018</t>
  </si>
  <si>
    <t xml:space="preserve"> HASTA EL 31 DE DICIEMBRE DE 2018</t>
  </si>
  <si>
    <t>HASTA EL 26 DE DICIEMBRE DE 2018</t>
  </si>
  <si>
    <t xml:space="preserve"> HASTA EL 26 DE DICIEMBRE DE 2018</t>
  </si>
  <si>
    <t xml:space="preserve">HASTA TREINTA Y UNO (31) DE DICIEMBRE DE 2018, </t>
  </si>
  <si>
    <t>APOYAR AL INSTITUTO PARA EL DESARROLLO DE ANTIOQUIA - IDEA -  EN LOS PROCEDIMIENTOS FINANCIEROS DE TESORRERIA Y EN LAS ACTIVIDADES DE PROMOCIÓN DE LOS DIFERENTES PRODUCTOS FINANCIEROS Y/O SERVICIOS QUE OFRECE EL INSTITUTO</t>
  </si>
  <si>
    <t>11 MESES 15 DÍAS</t>
  </si>
  <si>
    <t>“BRINDAR APOYO PROFESIONAL A LA OFICINA DE GESTIÓN DEL RIESGO DEL INSTITUTO PARA EL DESARROLLO DE ANTIOQUIA - IDEA, CON LAS ACTIVIDADES RELACIONADAS A LA ADMINISTRACIÓN DEL RIESGO DE LAVADO DE ACTIVOS Y FINANCIACIÓN DEL TERRORISMO</t>
  </si>
  <si>
    <t xml:space="preserve">Enero </t>
  </si>
  <si>
    <t xml:space="preserve">11 meses </t>
  </si>
  <si>
    <t>CONTRATCIÓN DIRECTA (PRESTACION DE SERVICIOS PROFESIONALES Y APOYO A LA GESTIÓN)</t>
  </si>
  <si>
    <t>PLAN ANUAL DE ADQUISICIONES VIGENCIA 2018</t>
  </si>
  <si>
    <t>SOPORTE ESPECIALIZADO  A LA PLATAFORMA TECNOLÓGICA (BOLSA DE 100 HORAS)</t>
  </si>
  <si>
    <t>SEGURIDAD INFORMÁTICA (FORTALECIMIENTO DE ESQUEMAS DE SEGURIDAD - PRUEBAS DE VULNERABILIDAD)</t>
  </si>
  <si>
    <t>DIEZ  (10) MESES</t>
  </si>
  <si>
    <t>SISTEMA PARA LA GESTIÓN DOCUMENTAL EN MODALIDAD SaaS</t>
  </si>
  <si>
    <t>CONTRATACION DIRECTA</t>
  </si>
  <si>
    <t>HASTA DICIEMBRE 31 DE 2018</t>
  </si>
  <si>
    <t>HASTA DICIEMBRE 31 DE 2017</t>
  </si>
  <si>
    <t>PRESTAR EL SERVICO DE SOPORTE  SOFTWARE - SISTEMAS DE INFORMACION  MISIONAL</t>
  </si>
  <si>
    <t>PARTICIPAR Y ACOMPAÑAR EN LA IMPLEMENTACION DE LA ESTRATEGIA DE GOBIERNO EN LINEA Y TRANSFORMACION DIGITAL - PORTAL WEB E INTRANET Y SOPORTE AI USUARIO FINAL DEL IDEA</t>
  </si>
  <si>
    <t>1 2MESES</t>
  </si>
  <si>
    <t>CONTINUIDAD DE NEGOCIO</t>
  </si>
  <si>
    <t xml:space="preserve">COMPRA DE EQUIPOS DE ESCRITORIO </t>
  </si>
  <si>
    <t xml:space="preserve">COMPRA DE EQUIPOS PORTATILES </t>
  </si>
  <si>
    <t>RENOVACIÓN DE SOPORTE TÉCNICO Y/O ADQUISICIÓN DE LICENCIA SOFTWARE IDEA</t>
  </si>
  <si>
    <t xml:space="preserve">SERVICIO DE IMPRESORAS CENTRALIZADAS POR OUTSORCING </t>
  </si>
  <si>
    <t>3 Meses</t>
  </si>
  <si>
    <t>Licitación Pública</t>
  </si>
  <si>
    <t>Propios</t>
  </si>
  <si>
    <t>NO</t>
  </si>
  <si>
    <t>8 Meses</t>
  </si>
  <si>
    <t>4 Meses</t>
  </si>
  <si>
    <t>No</t>
  </si>
  <si>
    <t>12 Meses</t>
  </si>
  <si>
    <t>Contratación Directa</t>
  </si>
  <si>
    <t xml:space="preserve">6 MESES </t>
  </si>
  <si>
    <t xml:space="preserve">NO </t>
  </si>
  <si>
    <t>JUANITA SANIN HERNANDEZ
Subgerente de Administración de Convenios y Cooperación 
57 4 381 9248 
Juanitasanin@idea.gov.co</t>
  </si>
  <si>
    <t>CONSTRUCCIÓN REDES ELÉCTRICAS PARA ILUMINACIÓN Y SUMINISTRO E INSTALACIÓN DE LUMINARIAS EN EL PARQUE MANANTIALES</t>
  </si>
  <si>
    <t>CONSTRUCCIÓN DE VÍAS, OBRAS DE URBANISMO, REDES DE SERVICIOS PÚBLICOS Y OBRAS COMPLEMENTARIAS DE LA ETAPA 4 DEL PARQUE MANANTIALES</t>
  </si>
  <si>
    <t>ADECUACIÓN DE VÍA DE ACESO AL PARQUE MANANTIALES</t>
  </si>
  <si>
    <t>TERMINACIÓN PROYECTO PLAZA DE LA LIBERTAD</t>
  </si>
  <si>
    <t>APOYO A LA SUPERVISIÓN DE LOS CONTRATOS DE OBRA CIVIL.</t>
  </si>
  <si>
    <t>APOYO AL ÁREA DE COOPERACIÓN PARA EL LEVANTAMIENTO DE INFORMACIÓN SOBRE CONVOCATORIAS DE COOP. INTERNAL., SEGMENTAR LAS NECESIDADES Y ALCANCE DE LOS MUNICIPIOS EN TEMAS DE COOP. APOYO EN LA EJECUCIÓN LOGÍSTICA DE LOS EVENTOS DE COOP. QUE SE REALICEN.</t>
  </si>
  <si>
    <t>APOYO JURÍDICO Y LEGAL CON LOS PROCESOS DE CONTRATACIÓN, LIQUIDACIÓN DE CONVENIOS, ESTUDIOS PREVIOS Y TODO LO QUE SEA NECESARIO PARA EL ÁREA DE ADMON DE CONVENIOS Y PROYECTOS Y DE LA SUBGERENCIA</t>
  </si>
  <si>
    <t>PROFESIONAL "APOYO A LA DIRECCIÓN DE PROYCTOS Y ADMISNITRACIÓN DE RECURSOS EN LO RELACIONADO CON EL L MANEJO DE RECURSOS DE CONTRATOS INTERADMINISTRATIVOS SUSCRITOS CON DIFERENTES ENTIDADES "</t>
  </si>
  <si>
    <t>CONTRATO INTERADMINISTRATIVO</t>
  </si>
  <si>
    <t>ALEJANDRA AGUDELO URREGO Jefe Oficina Asesora de Comunicaciones  57 4 3819142  Alejandraau@idea.gov.co</t>
  </si>
  <si>
    <t>ACOMPAÑAR A LA OFICINA ASESORA DE COMUNICACIONES, EN LA IMPLEMENTACION E INTERPRETACION DE LAS INVESTIGACIONES DE MERCADO REALIZADAS POR EL INSTITUTO”.   APOYAR LA EJECUCIÓN DEL PLAN DE MERCADEO Y PLAN DE MEDIOS.</t>
  </si>
  <si>
    <t xml:space="preserve">DOCE (12) MESES </t>
  </si>
  <si>
    <t>PRESTAR EL SERVICIO INTEGRAL DE DISEÑO, CONCEPTUALIZACIÓN, DESARROLLO Y PRODUCCIÓN DE CAMPAÑAS CORPORATIVAS Y PUBLICITARIAS, ASÍ COMO LA EJECUCIÓN DEL PLAN DE MEDIOS INSTITUCIONAL, CON EL FIN DE LOGRAR UNA DIVULGACIÓN ESTRATÉGICA Y POSICIONAMIENTO DEL INSTITUTO PARA EL DESARROLLO DE ANTIOQUIA – IDEA, A TRAVÉS DE MEDIOS MASIVOS Y ALTERNATIVOS DE COMUNICACIÓN.”</t>
  </si>
  <si>
    <t>SERVICIO DE PRODUCCIÓN DE CARTILLAS CON CORRECCIÓN DE ESTILO, DIAGRAMACIÓN E IMPRESIÓN, DE CONFORMIDAD CON LOS REQUERIMIENTOS IMPARTIDOS POR LA OFICINA ASESORA DE COMUNICACIONES DEL IDEA</t>
  </si>
  <si>
    <t>SUSCRIPICIÓN AL PERIODICO EL COLOMBIANO Y LA REPUBLICA</t>
  </si>
  <si>
    <t>SUSCRIPCION A  LA REVISTA SEMANA</t>
  </si>
  <si>
    <t>FIESTAS TRADICIONALES Y EVENTOS DEPORTIVOS Y CULTURALES DE LOS MUNICIPIOS</t>
  </si>
  <si>
    <t>APOYO A FESTIVALES, EVENTOS ARTÍSTICOS, PROGRAMAS, INICIATIVAS CULTURALES Y TEMAS RELACIONADOS CON EL DESARROLLO SOCIAL, DEPORTIVO, RECREATIVO Y CULTURAL .</t>
  </si>
  <si>
    <t xml:space="preserve">ESTÍMULOS A LA GESTIÓN ADMINISTRATIVA, ECONÓMICA, SOCIAL, CULTURAL Y AMBIENTAL </t>
  </si>
  <si>
    <t>ACOMPAÑAR A LA OFICINA ASESORA DE COMUNICACIONES EN LAS ACTIVIDADES QUE SE REQUIERAN PARA LA ESTRUCTURACIÓN Y ACOMPAÑAMIENTO PUBLICITARIO DE LAS CAMPAÑAS INTERNAS, EXTERNAS Y DEMÁS ACTIVIDADES ASOCIADAS A LA IMPLEMENTACIÓN DE UNA ESTRATEGIA DE COMUNICACIÓN DIGITAL QUE INTEGRE Y POTENCIALICE LAS PLATAFORMAS TECNOLÓGICAS DEL IDEA.  REALIZACIÓN DE PRODUCCIÓN AUDIOVISUAL</t>
  </si>
  <si>
    <t>Enero</t>
  </si>
  <si>
    <t>Seis meses</t>
  </si>
  <si>
    <t>Contratación directa</t>
  </si>
  <si>
    <t>Hasta el 31 de diciembre de 2018</t>
  </si>
  <si>
    <t>Segundo trimestre</t>
  </si>
  <si>
    <t>Primer Semestre</t>
  </si>
  <si>
    <t>Hasta el 31 de diciembre</t>
  </si>
  <si>
    <t xml:space="preserve">Contratación Directa </t>
  </si>
  <si>
    <t>AUDITORÍA DE RECERTIFICACIÓN AL SISTEMA DE GESTIÓN DE CALIDAD CON EL ICONTEC</t>
  </si>
  <si>
    <t>ACOMPAÑAR COMO PROFESIONAL ESPECIALIZADO A LA OFICINA ASESORA DE PLANEACIÓN CON LA REALIZACIÓN DE ACTIVIDADES NECESARIAS PARA LA IMPLEMENTACIÓN DEL MODELO INTEGRADO DE PLANEACIÓN Y GESTIÓN EN EL IDEA</t>
  </si>
  <si>
    <t>ACOMPAÑAR COMO PROFESIONAL ESPECIALIZADO A LA OFICINA ASESORA DE PLANEACIÓN EN EL SEGUIMIENTO A LOS PLANES Y PROGRAMAS QUE DICHA DEPENDENCIA EJECUTA</t>
  </si>
  <si>
    <t>ASESORÍA EN EL AJUSTE Y MEJORAMIENTO DEL SISTEMA DE GESTIÓN DE LA CALIDAD Y SU MEJORAMIENTO A LA NORMA ISO 9001 VERSIÓN 2015</t>
  </si>
  <si>
    <t>ACOMPAÑAR AL IDEA EN EL PROCESO DE REVISIÓN, AJUSTE DE SU ORIENTACIÓN, DEFINICIÓN DE LÍNEAS ESTRATÉGICAS Y EN LA FORMULACIÓN Y PUESTA EN MARCHA DE LOS PROYECTOS PARA LA IMPLEMENTACIÓN DE LAS ESTRATEGIAS SELECCIONADAS</t>
  </si>
  <si>
    <t>JORGE IVAN CASTAÑO RODRIGUEZ
Jefe Oficina Asesora de Planeación
57 4 3819128  JorgeCR@idea.gov.co</t>
  </si>
  <si>
    <t>EN PROCESO</t>
  </si>
  <si>
    <t>9 Meses</t>
  </si>
  <si>
    <t>DIANA SIRÑEY ORTIZ VELÁSQUEZ  Jefe Oficina de Gestión del Riesgo (E) 57 4 3819205  tatianacv@idea.gov.co</t>
  </si>
  <si>
    <t xml:space="preserve">APOYAR A LA DIRECCIÓN DE GESTIÓN HUMANA EN LAS ACTIVIDADES NECESARIAS PARA ESTABLECER ESTRATEGIAS Y PLANES DE MEJORAMIENTO DIRIGIDOS A LOS SERVIDORES PUBLICOS DEL IDEA. </t>
  </si>
  <si>
    <t>HASTA DICIEMBRE DE 2018</t>
  </si>
  <si>
    <t xml:space="preserve">MINIMA CUANTÍA </t>
  </si>
  <si>
    <t>REALIZAR EL AVALÚO COMERCIAL DE UN INMUEBLE REQUERIDO PARA EL PROCESO DE DACIÓN EN PAGO CON LA ASOCIACIÓN MUTUAL HABITANTES DEL ROSARIO”.</t>
  </si>
  <si>
    <t xml:space="preserve">DOS MESES </t>
  </si>
  <si>
    <t xml:space="preserve">ADQUISICIÓN E INSTALACIÓN DE LECTOR BIOMÉTRICO PARA EL INSTITUTO PARA EL DESARROLLO DE ANTIOQUIA –IDEA </t>
  </si>
  <si>
    <t>CONTRATAR LOS SERVICIOS DE ASESORIA PARA DEFINIR LAS CONDICIONES DE UNA SOLUCIÓN TECNOLÓGICA REPRESENTADA EN UN SISTEMA INTEGRADO DE INFORMACIÓN TIPO ERP, QUE SOPORTE LOS PROCESOS MISIONALES Y DE APOYO AL NEGOCIO DEL INSTITUTO PARA EL DESARROLLO DE ANTIOQUIA – IDEA- BAJO LA MODALIDAD SaaS .</t>
  </si>
  <si>
    <t>DOS MESES Y MEDIO</t>
  </si>
  <si>
    <t>ADQUISICIÓN DE VIDEO PROYECTOR Y ACCESORIOS PARA EL INSTITUTO PARA EL DESARROLLO DE ANTIOQUIA –IDEA-.</t>
  </si>
  <si>
    <t xml:space="preserve">JUNIO </t>
  </si>
  <si>
    <t xml:space="preserve">QUINCE DIAS </t>
  </si>
  <si>
    <t>REALIZAR LAS REPARACIONES LOCATIVAS PARA LA CONSERVACIÓN DE LA CASA PRINCIPAL DE LA HACIENDA MONTENEGRO UBICADA EN LA PINTADA.</t>
  </si>
  <si>
    <t>ADQUISICIÓN DE UN (1) VEHÍCULO TIPO CAMIONETA PARA EL INSTITUTO PARA EL DESARROLLO DE ANTIOQUIA -IDEA-.</t>
  </si>
  <si>
    <t>PRESTAR EL SOPORTE Y MANTENIMIENTO TÉCNICO AL SISTEMA DE INFORMACIÓN SAFIX, MÓDULOS DE NÓMINA Y TALENTO HUMANO, PARA EL INSTITUTO PARA EL DESARROLLO DE ANTIOQUIA – IDEA-</t>
  </si>
  <si>
    <t xml:space="preserve">PRESTAR SOPORTE Y MANTENIMIENTO AL SISTEMA FINANCIERO SIIF  Y GARANTIZAR EL RESPALDO QUE LO SOPORTA PARA MANTENER EL FUNCIONAMIENTO DEL MISMO Y EL  CUMPLIMIENTO DEL PLAN DE CONTINUIDAD DEL NEGOCIO. </t>
  </si>
  <si>
    <t xml:space="preserve">: “APOYAR Y ASESORAR AL INSTITUTO PARA EL DESARROLLO DE ANTIOQUIA -IDEA-, EN EL PROCESO DE COMPRA Y LEGALIZACION EN LA VENTA ANTICIPADA DE LA PARTICIPACION DE LA REFORESTADORA INTEGRAL DE ANTIOQUIA RIA S.A. </t>
  </si>
  <si>
    <t xml:space="preserve">CUATRO MESES </t>
  </si>
  <si>
    <t>REALIZAR EL MANTENIMIENTO PREVENTIVO Y CORRECTIVO, CON SUMINISTRO DE REPUESTO PARA EL SISTEMA ELÉCTRICO DEL INSTITUTO PARA EL DESARROLLO DE ANTIOQUIA -IDEA-</t>
  </si>
  <si>
    <t>: REALIZAR EL MANTENIMIENTO PREVENTIVO Y CORRECTIVO, CON SUMINISTRO DE REPUESTOS PARA EL SISTEMA ELÉCTRICO DEL INSTITUTO PARA EL DESARROLLO DE ANTIOQUIA –IDEA–.</t>
  </si>
  <si>
    <t xml:space="preserve">CONTRATAR EL PROGRAMA DEL BANCO DE LA GENTE </t>
  </si>
  <si>
    <t>APOYAR A LA SUBGERENCIA FINANCIERA CON EL MODELO CONTABLE, JURÍDICO Y ECONÓMICO PARA EL MANEJO DE LOS APORTES DEL PROYECTO DE CICLO-RUTAS EN EL DEPARTAMENTO DE ANTIOQUIA</t>
  </si>
  <si>
    <t>DORA CRISTINA LONDOÑO DURANGO 
Jefe Oficina Asesora de Planeación
57 4 3819128  JorgeCR@idea.gov.co</t>
  </si>
  <si>
    <t>REALIZACIÓN DE ACTIVIDADES DE APOYO, ACOMPAÑAMIENTO Y ASESORÍA JURÍDICA EXTERNA DENTRO DE LOS DIFERENTES PROCESOS Y PROCEDIMIENTOS ADMINISTRATIVOS QUE COMPRENDE LA IMPLEMENTACIÓN, EVALUACIÓN Y VALORACIÓN DE INICIATIVAS DE ASOCIACIONES PÚBLICO PRIVADAS A LA LUZ DEL RÉGIMEN CONTRACTUAL PREVISTO PARA ESTA CLASE DE PROYECTOS</t>
  </si>
  <si>
    <t>VINCULACION DEL INSTITUTO PARA EL DESARROLLO DE ANTIOQUIA IDEA CON TELEANTIOQUIA PARA LA REALIZACIÓN DEL HOMENAJE A LOS SILLETEROS EN EL MARCO DE LA FERIA DE LAS FLORES</t>
  </si>
  <si>
    <t xml:space="preserve">DOS MESE </t>
  </si>
  <si>
    <t xml:space="preserve">CONTRATAR LA PUBLICACIÓN DE LOS AVISOS LEGALES DEL INSITUTO EN MEDIOS IMPRESOS </t>
  </si>
  <si>
    <t xml:space="preserve">COFINANCIACIÓN A ENTIDADES PUBLICAS Y/O MUNICIPIOS PARA EL DESARROLLO DE PROYECTOS QUE BENEFICEN LA COMUNIDAD </t>
  </si>
  <si>
    <t>JAIME ALBERTO CARDENAS RESTREPO SUBGERENTE DE ADMINISTRACIÓN DE PROYECTOS Y CONVENIOS 
5713819129
jaimerc@idea.gov.co</t>
  </si>
  <si>
    <t>REALIZAR AJUSTES DE LOS DISEÑOS ESTRUCTURALES PARA LA CULMINACIÓN DEL PROYECTO CENTRO CÍVICO PLAZA DE LA LIBERTAD DISPUESTO PARA OFICINAS INSTITUCIONALES TORRE 5, BIEN PROPIEDAD DEL INSTITUTO PARA EL DESARROLLO DE ANTIOQUIA – IDEA-</t>
  </si>
  <si>
    <t xml:space="preserve">SEGUNDO SEMESTRE </t>
  </si>
  <si>
    <t xml:space="preserve">DIRECTA </t>
  </si>
  <si>
    <t xml:space="preserve">PRESTAR ASESORIA FINANCIERA ESPECIALIZADA A LA GERENCIA DEL INSTITUTO PARA EL DESARROLLO DE ANTIOQUIA – IDEA </t>
  </si>
  <si>
    <t>MAURICIO TOBON FRANCO 
GERENTE GENERAL 
5713819118</t>
  </si>
  <si>
    <r>
      <t>REALIZAR LA PUBLICACIÓN DEL ESPECIAL FERROCARRILES EN MEDIOS</t>
    </r>
    <r>
      <rPr>
        <sz val="11"/>
        <color theme="1"/>
        <rFont val="Arial Narrow"/>
        <family val="2"/>
      </rPr>
      <t xml:space="preserve"> IMPRESOS</t>
    </r>
  </si>
  <si>
    <t xml:space="preserve">PRESTAR APOYO JURIDICO A LA SUBGERENCIA DE ADMINISTRACIÓN DE CONVENIOS Y COOPERACIÓN EN LOS PROCEDIMIENTOS QUE ESTA Y SUS DEPENDENCIAS ADELANTAN.    </t>
  </si>
  <si>
    <t xml:space="preserve">SEIS MESES </t>
  </si>
  <si>
    <t>INTERVENTORÍA INTEGRAL AL CONTRATO DE CONSTRUCCIÓN DE LAS REDES EXTERNAS DE ACUEDUCTO Y TRAMO 1 DE ALCANTARILLADO, DESDE EL INGRESO AL PROYECTO PARQUE MANANTIALES HASTA EL EMPALME CON EL PROYECTO DEL VALLE DE SAN NICOLÁS EJECUTADO POR EPM</t>
  </si>
  <si>
    <t>APOYAR AL INSTITUTO PARA EL DESARROLLO DE ANTIOQUIA – IDEA- ENLAS ACTIVIDADES DE PROMOCIÓN DEL PROGRAMA BANCO DE LA GENTE.</t>
  </si>
  <si>
    <t>APOYAR AL INSTITUTO PARA EL DESARROLLO DE ANTIOQUIA – IDEA- EN LOS ASUNTOS JURIDICOS DERIVADOS DE LAS ACTIVIDADES DE ESTRUCTURACIÓN, PROMOCIÓN Y CONSOLIDACIÓN DEL PROGRAMA BANCO DE LA GENTE  Y DEMAS PROYECTOS QUE ADELANTE LA SUBGERENCIA DE ADMINISTRACIÓN DE CONVENIOS Y COOPERACIÓN</t>
  </si>
  <si>
    <t>JOHN FREDY TORO GONZALEZ SECRETARIA GENERAL 
5743819106
JOHNTG@IDEA.GOV.CO</t>
  </si>
  <si>
    <t>PRESTAR ASESORÍA ESPECIALIZADA A LA GERENCIA DEL INSTITUTO PARA EL DESARROLLO DE ANTIOQUIA EN LOS TEMAS JURÍDICOS  RELACIONADOS CON LAS EMPRESAS DE GENERACIÓN DE ENERGÍA EN LOS CUALES EL IDEA TENGA PARTICIPACIÓN</t>
  </si>
  <si>
    <t>APOYAR CON EL ANÁLISIS Y REVISIÓN DE LOS RECURSOS DEL BALANCE Y SU INCORPORACIÓN EN EL PRESUPUESTO DEL IDEA</t>
  </si>
  <si>
    <t>“RENOVACIÓN DE LICENCIAMIENTO SYMANTEC PARA EL INSTITUTO PARA EL DESARROLLO DE ANTIOQUIA -IDEA”.</t>
  </si>
  <si>
    <t>ACOMPAÑAR A EL IDEA FRENTE AL DIRECCIONAMIENTO Y EJECUCIÓN DE LAS AUDITORÍAS INTERNAS BAJO LA NORMA NTC-ISO 9001:2015</t>
  </si>
  <si>
    <t>ADQUISICIÓN DE LICENCIAS DE MANAGEENGINE PARA LA PLATAFORMA TECNOLÓGICA DEL INSTITUTO PARA EL DESARROLLO DE ANTIOQUIA –IDEA</t>
  </si>
  <si>
    <t>DOS MESES</t>
  </si>
  <si>
    <t xml:space="preserve"> MINIMA CUANTIA </t>
  </si>
  <si>
    <t>CONSTRUCCIÓN DE PARQUEADERO EN LA FASE IV DEL PROYECTO PARQUE MANANTIALES</t>
  </si>
  <si>
    <t xml:space="preserve">LICITACION PUBLICA </t>
  </si>
  <si>
    <t>RENOVAR LICENCIAS DE MICROSOFT WINDOWS SERVER, OFFICE 365 PLAN E3,  ADVANCED THREAT PROTECTION (ATP) Y POWER BI PARA EL INSTITUTO PARA EL DESARROLLO DE ANTIOQUIA</t>
  </si>
  <si>
    <t>REALIZAR EL MANTENIMIENTO EN EL VUELO FORESTAL CON UN ÁREA DE 42.8 HECTÁREAS, DE LA ESPECIE TECTONA GRANDIS DEL PREDIO FUNDADORES PROPIEDAD DEL IDEA</t>
  </si>
  <si>
    <t>SUMINISTRO DE UNIFORMES PARA LOS FUNCIONARIOS DEL INSTITUTO PARA EL DESARROLLO DE ANTIOQUIA -IDEA</t>
  </si>
  <si>
    <t>ASESORÍA PARA EL FORTALECIMIENTO INSTITUCIONAL, CAPACITACIÓN, VALIDACIÓN Y ACOMPAÑAMIENTO EN PROYECTOS DE ASOCIACIÓN PÚBLICO PRIVADA –APP”.</t>
  </si>
  <si>
    <t>APOYO EN EL FORTALECIMIENTO DE LOS MECANISMOS DE EVALUACIÓN Y VERIFICACIÓN EN EL CUMPLIMIENTO DE LAS ACTIVIDADES RELACIONADAS CON LAS DIFERENTES ETAPAS DEL PROCESO CONTRACTUAL</t>
  </si>
  <si>
    <t>INTERVENTORÍA INTEGRAL AL CONTRATO CUYO OBJETO ES “CONSTRUCCIÓN DE PARQUEADERO EN LA FASE IV DEL PROYECTO PARQUE MANANTIALES”</t>
  </si>
  <si>
    <t xml:space="preserve">HASTA 38 DIAS </t>
  </si>
  <si>
    <t xml:space="preserve"> “ADQUISICIÓN DE MEMORIAS RAM PARA EQUIPOS DE COMPUTO DEL INSTITUTO PARA EL DESARROLLO DE ANTIOQUA-IDEA".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</si>
</sst>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_);[Red]\(&quot;$&quot;\ #,##0\)"/>
    <numFmt numFmtId="42" formatCode="_(&quot;$&quot;\ * #,##0_);_(&quot;$&quot;\ * \(#,##0\);_(&quot;$&quot;\ * &quot;-&quot;_);_(@_)"/>
    <numFmt numFmtId="44" formatCode="_(&quot;$&quot;\ * #,##0.00_);_(&quot;$&quot;\ * \(#,##0.00\);_(&quot;$&quot;\ * &quot;-&quot;??_);_(@_)"/>
    <numFmt numFmtId="164" formatCode="_(&quot;$&quot;\ * #,##0_);_(&quot;$&quot;\ * \(#,##0\);_(&quot;$&quot;\ * &quot;-&quot;??_);_(@_)"/>
    <numFmt numFmtId="165" formatCode="&quot;$&quot;\ #,##0"/>
  </numFmts>
  <fonts count="13" x14ac:knownFonts="1">
    <font>
      <sz val="11"/>
      <color theme="1"/>
      <name val="Calibri"/>
      <family val="2"/>
      <scheme val="minor"/>
    </font>
    <font>
      <sz val="11"/>
      <color rgb="FF006100"/>
      <name val="Calibri"/>
      <family val="2"/>
      <scheme val="minor"/>
    </font>
    <font>
      <sz val="11"/>
      <color theme="0"/>
      <name val="Calibri"/>
      <family val="2"/>
      <scheme val="minor"/>
    </font>
    <font>
      <sz val="11"/>
      <name val="Arial"/>
      <family val="2"/>
    </font>
    <font>
      <u/>
      <sz val="11"/>
      <color theme="10"/>
      <name val="Calibri"/>
      <family val="2"/>
      <scheme val="minor"/>
    </font>
    <font>
      <sz val="11"/>
      <color theme="1"/>
      <name val="Calibri"/>
      <family val="2"/>
      <scheme val="minor"/>
    </font>
    <font>
      <b/>
      <sz val="11"/>
      <name val="Arial"/>
      <family val="2"/>
    </font>
    <font>
      <u/>
      <sz val="11"/>
      <name val="Arial"/>
      <family val="2"/>
    </font>
    <font>
      <sz val="11"/>
      <color theme="1"/>
      <name val="Arial Narrow"/>
      <family val="2"/>
    </font>
    <font>
      <sz val="11"/>
      <name val="Calibri"/>
      <family val="2"/>
      <scheme val="minor"/>
    </font>
    <font>
      <u/>
      <sz val="11"/>
      <name val="Calibri"/>
      <family val="2"/>
      <scheme val="minor"/>
    </font>
    <font>
      <sz val="11"/>
      <color rgb="FF000000"/>
      <name val="Calibri"/>
      <family val="2"/>
      <scheme val="minor"/>
    </font>
    <font>
      <sz val="11"/>
      <color theme="1"/>
      <name val="Arial"/>
      <family val="2"/>
    </font>
  </fonts>
  <fills count="6">
    <fill>
      <patternFill patternType="none"/>
    </fill>
    <fill>
      <patternFill patternType="gray125"/>
    </fill>
    <fill>
      <patternFill patternType="solid">
        <fgColor rgb="FFC6EFCE"/>
      </patternFill>
    </fill>
    <fill>
      <patternFill patternType="solid">
        <fgColor theme="4"/>
      </patternFill>
    </fill>
    <fill>
      <patternFill patternType="solid">
        <fgColor rgb="FF92D050"/>
        <bgColor indexed="64"/>
      </patternFill>
    </fill>
    <fill>
      <patternFill patternType="solid">
        <fgColor rgb="FFFFFF00"/>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7">
    <xf numFmtId="0" fontId="0" fillId="0" borderId="0"/>
    <xf numFmtId="0" fontId="1" fillId="2" borderId="0" applyNumberFormat="0" applyBorder="0" applyAlignment="0" applyProtection="0"/>
    <xf numFmtId="0" fontId="2" fillId="3" borderId="0" applyNumberFormat="0" applyBorder="0" applyAlignment="0" applyProtection="0"/>
    <xf numFmtId="0" fontId="4" fillId="0" borderId="0" applyNumberFormat="0" applyFill="0" applyBorder="0" applyAlignment="0" applyProtection="0"/>
    <xf numFmtId="44" fontId="5" fillId="0" borderId="0" applyFont="0" applyFill="0" applyBorder="0" applyAlignment="0" applyProtection="0"/>
    <xf numFmtId="0" fontId="5" fillId="0" borderId="0"/>
    <xf numFmtId="42" fontId="5" fillId="0" borderId="0" applyFont="0" applyFill="0" applyBorder="0" applyAlignment="0" applyProtection="0"/>
  </cellStyleXfs>
  <cellXfs count="92">
    <xf numFmtId="0" fontId="0" fillId="0" borderId="0" xfId="0"/>
    <xf numFmtId="0" fontId="3" fillId="0" borderId="0" xfId="0" applyFont="1" applyBorder="1" applyAlignment="1">
      <alignment wrapText="1"/>
    </xf>
    <xf numFmtId="0" fontId="3" fillId="0" borderId="0" xfId="0" applyFont="1" applyFill="1" applyBorder="1" applyAlignment="1">
      <alignment wrapText="1"/>
    </xf>
    <xf numFmtId="0" fontId="3" fillId="0" borderId="0" xfId="1" applyFont="1" applyFill="1" applyBorder="1" applyAlignment="1">
      <alignment horizontal="justify" vertical="center" wrapText="1"/>
    </xf>
    <xf numFmtId="0" fontId="3" fillId="0" borderId="0" xfId="0" applyFont="1" applyFill="1" applyBorder="1" applyAlignment="1">
      <alignment horizontal="center" wrapText="1"/>
    </xf>
    <xf numFmtId="0" fontId="3" fillId="0" borderId="0" xfId="0" applyFont="1" applyBorder="1"/>
    <xf numFmtId="0" fontId="3" fillId="0" borderId="0" xfId="0" applyFont="1" applyFill="1" applyBorder="1"/>
    <xf numFmtId="0" fontId="3" fillId="0" borderId="0" xfId="1" applyFont="1" applyFill="1" applyBorder="1"/>
    <xf numFmtId="0" fontId="6" fillId="0" borderId="0" xfId="0" applyFont="1" applyFill="1" applyBorder="1" applyAlignment="1"/>
    <xf numFmtId="0" fontId="6" fillId="0" borderId="4" xfId="0" applyFont="1" applyFill="1" applyBorder="1" applyAlignment="1">
      <alignment vertical="center"/>
    </xf>
    <xf numFmtId="0" fontId="3" fillId="0" borderId="5" xfId="1" applyFont="1" applyFill="1" applyBorder="1" applyAlignment="1">
      <alignment horizontal="justify" vertical="center" wrapText="1"/>
    </xf>
    <xf numFmtId="0" fontId="6" fillId="0" borderId="6" xfId="0" applyFont="1" applyFill="1" applyBorder="1" applyAlignment="1">
      <alignment vertical="center" wrapText="1"/>
    </xf>
    <xf numFmtId="0" fontId="3" fillId="0" borderId="7" xfId="1" applyFont="1" applyFill="1" applyBorder="1" applyAlignment="1">
      <alignment horizontal="justify" vertical="center" wrapText="1"/>
    </xf>
    <xf numFmtId="14" fontId="3" fillId="0" borderId="7" xfId="1" applyNumberFormat="1" applyFont="1" applyFill="1" applyBorder="1" applyAlignment="1">
      <alignment horizontal="justify" vertical="center" wrapText="1"/>
    </xf>
    <xf numFmtId="0" fontId="6" fillId="0" borderId="9" xfId="0" applyFont="1" applyFill="1" applyBorder="1" applyAlignment="1">
      <alignment vertical="center" wrapText="1"/>
    </xf>
    <xf numFmtId="0" fontId="3" fillId="0" borderId="0" xfId="0" applyFont="1" applyFill="1" applyBorder="1" applyAlignment="1">
      <alignment horizontal="center" vertical="center" wrapText="1"/>
    </xf>
    <xf numFmtId="0" fontId="6" fillId="4" borderId="8" xfId="2"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3" fontId="6" fillId="4" borderId="8" xfId="2"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xf>
    <xf numFmtId="0" fontId="3" fillId="0" borderId="0" xfId="0" applyFont="1" applyFill="1" applyAlignment="1">
      <alignment horizontal="center" vertical="center"/>
    </xf>
    <xf numFmtId="0" fontId="6" fillId="4" borderId="10" xfId="0" applyFont="1" applyFill="1" applyBorder="1" applyAlignment="1">
      <alignment vertical="center"/>
    </xf>
    <xf numFmtId="0" fontId="6" fillId="4" borderId="11" xfId="0" applyFont="1" applyFill="1" applyBorder="1" applyAlignment="1">
      <alignment vertical="center"/>
    </xf>
    <xf numFmtId="3" fontId="6" fillId="4" borderId="11" xfId="0" applyNumberFormat="1" applyFont="1" applyFill="1" applyBorder="1" applyAlignment="1">
      <alignment horizontal="center" vertical="center"/>
    </xf>
    <xf numFmtId="0" fontId="6" fillId="4" borderId="12" xfId="0" applyFont="1" applyFill="1" applyBorder="1" applyAlignment="1">
      <alignment vertical="center"/>
    </xf>
    <xf numFmtId="0" fontId="6" fillId="0" borderId="0" xfId="0" applyFont="1"/>
    <xf numFmtId="0" fontId="3" fillId="0" borderId="0" xfId="0" applyFont="1"/>
    <xf numFmtId="3" fontId="3" fillId="0" borderId="0" xfId="0" applyNumberFormat="1" applyFont="1" applyAlignment="1">
      <alignment horizontal="center" vertical="center"/>
    </xf>
    <xf numFmtId="0" fontId="3" fillId="0" borderId="8" xfId="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3" fontId="3" fillId="0" borderId="8" xfId="1" applyNumberFormat="1" applyFont="1" applyFill="1" applyBorder="1" applyAlignment="1">
      <alignment horizontal="center" vertical="center" wrapText="1"/>
    </xf>
    <xf numFmtId="0" fontId="7" fillId="0" borderId="8" xfId="3" applyFont="1" applyFill="1" applyBorder="1" applyAlignment="1">
      <alignment horizontal="center" vertical="center" wrapText="1"/>
    </xf>
    <xf numFmtId="3" fontId="3" fillId="0" borderId="8" xfId="0" applyNumberFormat="1"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8" xfId="2" applyFont="1" applyFill="1" applyBorder="1" applyAlignment="1">
      <alignment horizontal="center" vertical="center" wrapText="1"/>
    </xf>
    <xf numFmtId="3" fontId="3" fillId="0" borderId="8" xfId="2" applyNumberFormat="1" applyFont="1" applyFill="1" applyBorder="1" applyAlignment="1">
      <alignment horizontal="center" vertical="center" wrapText="1"/>
    </xf>
    <xf numFmtId="3" fontId="3" fillId="0" borderId="8" xfId="1" applyNumberFormat="1" applyFont="1" applyFill="1" applyBorder="1" applyAlignment="1">
      <alignment horizontal="center" vertical="center"/>
    </xf>
    <xf numFmtId="0" fontId="3" fillId="0" borderId="1" xfId="0"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3" fontId="3" fillId="0" borderId="8" xfId="4" applyNumberFormat="1" applyFont="1" applyFill="1" applyBorder="1" applyAlignment="1">
      <alignment horizontal="center" vertical="center" wrapText="1"/>
    </xf>
    <xf numFmtId="164" fontId="6" fillId="5" borderId="7" xfId="1" applyNumberFormat="1" applyFont="1" applyFill="1" applyBorder="1" applyAlignment="1">
      <alignment horizontal="justify" vertical="center" wrapText="1"/>
    </xf>
    <xf numFmtId="6" fontId="3" fillId="5" borderId="7" xfId="1" applyNumberFormat="1" applyFont="1" applyFill="1" applyBorder="1" applyAlignment="1">
      <alignment horizontal="left"/>
    </xf>
    <xf numFmtId="0" fontId="3" fillId="0" borderId="1" xfId="0" applyFont="1" applyFill="1" applyBorder="1" applyAlignment="1">
      <alignment horizontal="center" vertical="center"/>
    </xf>
    <xf numFmtId="0" fontId="8" fillId="0" borderId="8" xfId="0" applyFont="1" applyFill="1" applyBorder="1" applyAlignment="1">
      <alignment wrapText="1"/>
    </xf>
    <xf numFmtId="0" fontId="9" fillId="0" borderId="8" xfId="0" applyFont="1" applyFill="1" applyBorder="1" applyAlignment="1">
      <alignment horizontal="center" vertical="center" wrapText="1"/>
    </xf>
    <xf numFmtId="49" fontId="9" fillId="0" borderId="8" xfId="0" applyNumberFormat="1" applyFont="1" applyFill="1" applyBorder="1" applyAlignment="1">
      <alignment horizontal="center" vertical="center" wrapText="1"/>
    </xf>
    <xf numFmtId="165" fontId="9" fillId="0" borderId="8" xfId="0" applyNumberFormat="1" applyFont="1" applyFill="1" applyBorder="1" applyAlignment="1">
      <alignment horizontal="center" vertical="center" wrapText="1"/>
    </xf>
    <xf numFmtId="0" fontId="10" fillId="0" borderId="8" xfId="3" applyFont="1" applyFill="1" applyBorder="1" applyAlignment="1">
      <alignment horizontal="center" vertical="center" wrapText="1"/>
    </xf>
    <xf numFmtId="0" fontId="3" fillId="0" borderId="8" xfId="0" applyFont="1" applyFill="1" applyBorder="1" applyAlignment="1">
      <alignment vertical="center" wrapText="1"/>
    </xf>
    <xf numFmtId="0" fontId="3" fillId="0" borderId="8" xfId="0" applyFont="1" applyFill="1" applyBorder="1" applyAlignment="1">
      <alignment horizontal="left" vertical="center" wrapText="1"/>
    </xf>
    <xf numFmtId="0" fontId="9" fillId="0" borderId="1" xfId="0"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14" fontId="3" fillId="0" borderId="13" xfId="1" applyNumberFormat="1" applyFont="1" applyFill="1" applyBorder="1" applyAlignment="1">
      <alignment horizontal="justify" vertical="center" wrapText="1"/>
    </xf>
    <xf numFmtId="0" fontId="3" fillId="0" borderId="8" xfId="0" applyFont="1" applyFill="1" applyBorder="1" applyAlignment="1">
      <alignment horizontal="center" vertical="center" wrapText="1"/>
    </xf>
    <xf numFmtId="0" fontId="0" fillId="0" borderId="8" xfId="0" applyFont="1" applyFill="1" applyBorder="1" applyAlignment="1">
      <alignment horizontal="center" vertical="center" wrapText="1"/>
    </xf>
    <xf numFmtId="49" fontId="11" fillId="0" borderId="8" xfId="0" applyNumberFormat="1" applyFont="1" applyFill="1" applyBorder="1" applyAlignment="1">
      <alignment horizontal="center" vertical="center" wrapText="1"/>
    </xf>
    <xf numFmtId="0" fontId="11" fillId="0" borderId="8" xfId="0" applyFont="1" applyFill="1" applyBorder="1" applyAlignment="1">
      <alignment horizontal="center" vertical="center" wrapText="1"/>
    </xf>
    <xf numFmtId="165" fontId="0" fillId="0" borderId="8" xfId="0" applyNumberFormat="1" applyFont="1" applyFill="1" applyBorder="1" applyAlignment="1">
      <alignment horizontal="center" vertical="center" wrapText="1"/>
    </xf>
    <xf numFmtId="6" fontId="9" fillId="0" borderId="8" xfId="2" applyNumberFormat="1" applyFont="1" applyFill="1" applyBorder="1" applyAlignment="1">
      <alignment horizontal="center" vertical="center" wrapText="1"/>
    </xf>
    <xf numFmtId="6" fontId="0" fillId="0" borderId="8" xfId="0" applyNumberFormat="1" applyFont="1" applyFill="1" applyBorder="1" applyAlignment="1">
      <alignment horizontal="center" vertical="center" wrapText="1"/>
    </xf>
    <xf numFmtId="0" fontId="0" fillId="0" borderId="8" xfId="0" applyFill="1" applyBorder="1" applyAlignment="1">
      <alignment horizontal="center" vertical="center" wrapText="1"/>
    </xf>
    <xf numFmtId="0" fontId="3" fillId="0" borderId="8" xfId="3" applyFont="1" applyFill="1" applyBorder="1" applyAlignment="1">
      <alignment horizontal="center" vertical="center" wrapText="1"/>
    </xf>
    <xf numFmtId="0" fontId="1" fillId="0" borderId="8" xfId="1" applyFont="1" applyFill="1" applyBorder="1" applyAlignment="1">
      <alignment horizontal="justify" vertical="center" wrapText="1"/>
    </xf>
    <xf numFmtId="0" fontId="0" fillId="0" borderId="8" xfId="0" applyFill="1" applyBorder="1" applyAlignment="1">
      <alignment horizontal="center" vertical="center"/>
    </xf>
    <xf numFmtId="0" fontId="1" fillId="0" borderId="8" xfId="1" applyFont="1" applyFill="1" applyBorder="1" applyAlignment="1">
      <alignment horizontal="left" vertical="center" wrapText="1"/>
    </xf>
    <xf numFmtId="0" fontId="1" fillId="0" borderId="14" xfId="1" applyFont="1" applyFill="1" applyBorder="1" applyAlignment="1">
      <alignment horizontal="left" vertical="center" wrapText="1"/>
    </xf>
    <xf numFmtId="0" fontId="11" fillId="0" borderId="8" xfId="0" applyFont="1" applyFill="1" applyBorder="1" applyAlignment="1">
      <alignment horizontal="justify" vertical="center" wrapText="1"/>
    </xf>
    <xf numFmtId="17" fontId="0" fillId="0" borderId="3" xfId="0" applyNumberFormat="1" applyFont="1" applyFill="1" applyBorder="1" applyAlignment="1">
      <alignment horizontal="center" vertical="center" wrapText="1"/>
    </xf>
    <xf numFmtId="42" fontId="5" fillId="0" borderId="8" xfId="6" applyFont="1" applyFill="1" applyBorder="1" applyAlignment="1" applyProtection="1">
      <alignment vertical="center"/>
      <protection locked="0"/>
    </xf>
    <xf numFmtId="0" fontId="0" fillId="0" borderId="3" xfId="0" applyFont="1" applyFill="1" applyBorder="1" applyAlignment="1">
      <alignment horizontal="center" vertical="center" wrapText="1"/>
    </xf>
    <xf numFmtId="0" fontId="11" fillId="0" borderId="8" xfId="0" applyFont="1" applyFill="1" applyBorder="1" applyAlignment="1">
      <alignment vertical="center" wrapText="1"/>
    </xf>
    <xf numFmtId="17" fontId="5" fillId="0" borderId="3" xfId="0" applyNumberFormat="1" applyFont="1" applyFill="1" applyBorder="1" applyAlignment="1">
      <alignment horizontal="center" vertical="center" wrapText="1"/>
    </xf>
    <xf numFmtId="42" fontId="5" fillId="0" borderId="8" xfId="6" applyFont="1" applyFill="1" applyBorder="1" applyAlignment="1">
      <alignment vertical="center" wrapText="1"/>
    </xf>
    <xf numFmtId="42" fontId="5" fillId="0" borderId="8" xfId="6" applyFont="1" applyFill="1" applyBorder="1" applyAlignment="1">
      <alignment horizontal="center" vertical="center" wrapText="1"/>
    </xf>
    <xf numFmtId="17" fontId="5" fillId="0" borderId="5" xfId="0" applyNumberFormat="1" applyFont="1" applyFill="1" applyBorder="1" applyAlignment="1">
      <alignment horizontal="center" vertical="center"/>
    </xf>
    <xf numFmtId="0" fontId="0" fillId="0" borderId="14" xfId="0" applyFont="1" applyFill="1" applyBorder="1" applyAlignment="1">
      <alignment horizontal="center" vertical="center" wrapText="1"/>
    </xf>
    <xf numFmtId="42" fontId="5" fillId="0" borderId="14" xfId="6" applyFont="1" applyFill="1" applyBorder="1" applyAlignment="1">
      <alignment vertical="center"/>
    </xf>
    <xf numFmtId="0" fontId="0" fillId="0" borderId="14" xfId="0" applyFont="1" applyFill="1" applyBorder="1" applyAlignment="1">
      <alignment horizontal="center" vertical="center"/>
    </xf>
    <xf numFmtId="42" fontId="5" fillId="0" borderId="14" xfId="6" applyFont="1" applyFill="1" applyBorder="1" applyAlignment="1">
      <alignment horizontal="center" vertical="center"/>
    </xf>
    <xf numFmtId="17" fontId="5" fillId="0" borderId="5"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2" fillId="0" borderId="0" xfId="0" applyFont="1" applyFill="1" applyAlignment="1">
      <alignment vertical="center" wrapText="1"/>
    </xf>
    <xf numFmtId="0" fontId="3" fillId="0" borderId="3" xfId="1" applyFont="1" applyFill="1" applyBorder="1" applyAlignment="1">
      <alignment horizontal="center" vertical="center" wrapText="1"/>
    </xf>
    <xf numFmtId="0" fontId="3" fillId="0" borderId="3"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17" fontId="0" fillId="0" borderId="5" xfId="0" applyNumberFormat="1" applyFont="1" applyFill="1" applyBorder="1" applyAlignment="1">
      <alignment horizontal="center" vertical="center" wrapText="1"/>
    </xf>
    <xf numFmtId="3" fontId="3" fillId="0" borderId="0" xfId="0" applyNumberFormat="1" applyFont="1" applyFill="1" applyAlignment="1">
      <alignment horizontal="center" vertical="center"/>
    </xf>
    <xf numFmtId="42" fontId="9" fillId="0" borderId="8" xfId="2" applyNumberFormat="1" applyFont="1" applyFill="1" applyBorder="1" applyAlignment="1">
      <alignment horizontal="center" vertical="center" wrapText="1"/>
    </xf>
  </cellXfs>
  <cellStyles count="7">
    <cellStyle name="Bueno" xfId="1" builtinId="26"/>
    <cellStyle name="Énfasis1" xfId="2" builtinId="29"/>
    <cellStyle name="Hipervínculo" xfId="3" builtinId="8"/>
    <cellStyle name="Moneda" xfId="4" builtinId="4"/>
    <cellStyle name="Moneda [0]" xfId="6" builtinId="7"/>
    <cellStyle name="Normal" xfId="0" builtinId="0"/>
    <cellStyle name="Normal 15"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1419225</xdr:colOff>
      <xdr:row>2</xdr:row>
      <xdr:rowOff>47625</xdr:rowOff>
    </xdr:from>
    <xdr:to>
      <xdr:col>2</xdr:col>
      <xdr:colOff>1419225</xdr:colOff>
      <xdr:row>3</xdr:row>
      <xdr:rowOff>11031</xdr:rowOff>
    </xdr:to>
    <xdr:pic>
      <xdr:nvPicPr>
        <xdr:cNvPr id="2" name="1 Imagen" descr="idea_logo_vertical_descriptivo_verde_oscuro.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19400" y="428625"/>
          <a:ext cx="0" cy="156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171449</xdr:colOff>
      <xdr:row>1</xdr:row>
      <xdr:rowOff>123826</xdr:rowOff>
    </xdr:from>
    <xdr:to>
      <xdr:col>6</xdr:col>
      <xdr:colOff>390524</xdr:colOff>
      <xdr:row>2</xdr:row>
      <xdr:rowOff>1266826</xdr:rowOff>
    </xdr:to>
    <xdr:pic>
      <xdr:nvPicPr>
        <xdr:cNvPr id="3" name="3 Imagen" descr="Encabezado logos 2016-0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3449" y="314326"/>
          <a:ext cx="4029075"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de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5"/>
  <sheetViews>
    <sheetView tabSelected="1" view="pageBreakPreview" topLeftCell="A79" zoomScale="60" zoomScaleNormal="59" workbookViewId="0">
      <selection activeCell="I83" sqref="I83"/>
    </sheetView>
  </sheetViews>
  <sheetFormatPr baseColWidth="10" defaultRowHeight="14.25" x14ac:dyDescent="0.2"/>
  <cols>
    <col min="1" max="1" width="2.42578125" style="26" customWidth="1"/>
    <col min="2" max="2" width="17.28515625" style="26" customWidth="1"/>
    <col min="3" max="3" width="55.42578125" style="26" customWidth="1"/>
    <col min="4" max="4" width="15.140625" style="26" customWidth="1"/>
    <col min="5" max="5" width="20.85546875" style="26" customWidth="1"/>
    <col min="6" max="6" width="18.28515625" style="26" customWidth="1"/>
    <col min="7" max="7" width="14.85546875" style="26" customWidth="1"/>
    <col min="8" max="9" width="24.28515625" style="27" customWidth="1"/>
    <col min="10" max="11" width="14.7109375" style="26" customWidth="1"/>
    <col min="12" max="12" width="37.28515625" style="26" customWidth="1"/>
    <col min="13" max="13" width="63.28515625" style="26" customWidth="1"/>
    <col min="14" max="16384" width="11.42578125" style="26"/>
  </cols>
  <sheetData>
    <row r="1" spans="1:12" s="1" customFormat="1" x14ac:dyDescent="0.2">
      <c r="B1" s="2"/>
      <c r="C1" s="3"/>
      <c r="D1" s="2"/>
      <c r="E1" s="2"/>
      <c r="F1" s="2"/>
      <c r="G1" s="2"/>
      <c r="H1" s="17"/>
      <c r="I1" s="17"/>
      <c r="J1" s="2"/>
      <c r="K1" s="2"/>
      <c r="L1" s="2"/>
    </row>
    <row r="2" spans="1:12" s="5" customFormat="1" x14ac:dyDescent="0.2">
      <c r="B2" s="6"/>
      <c r="C2" s="7"/>
      <c r="D2" s="6"/>
      <c r="E2" s="6"/>
      <c r="F2" s="6"/>
      <c r="G2" s="6"/>
      <c r="H2" s="19"/>
      <c r="I2" s="19"/>
      <c r="J2" s="6"/>
      <c r="K2" s="6"/>
      <c r="L2" s="6"/>
    </row>
    <row r="3" spans="1:12" s="1" customFormat="1" ht="126.75" customHeight="1" x14ac:dyDescent="0.25">
      <c r="B3" s="8"/>
      <c r="C3" s="3"/>
      <c r="D3" s="2"/>
      <c r="E3" s="2"/>
      <c r="F3" s="2"/>
      <c r="G3" s="2"/>
      <c r="H3" s="17"/>
      <c r="I3" s="17"/>
      <c r="J3" s="2"/>
      <c r="K3" s="2"/>
      <c r="L3" s="2"/>
    </row>
    <row r="4" spans="1:12" s="1" customFormat="1" ht="20.25" customHeight="1" x14ac:dyDescent="0.25">
      <c r="B4" s="8"/>
      <c r="C4" s="3"/>
      <c r="D4" s="2"/>
      <c r="E4" s="2"/>
      <c r="F4" s="2"/>
      <c r="G4" s="2"/>
      <c r="H4" s="17"/>
      <c r="I4" s="17"/>
      <c r="J4" s="2"/>
      <c r="K4" s="2"/>
      <c r="L4" s="2"/>
    </row>
    <row r="5" spans="1:12" s="1" customFormat="1" ht="29.25" customHeight="1" x14ac:dyDescent="0.2">
      <c r="A5" s="85" t="s">
        <v>166</v>
      </c>
      <c r="B5" s="86"/>
      <c r="C5" s="86"/>
      <c r="D5" s="86"/>
      <c r="E5" s="86"/>
      <c r="F5" s="86"/>
      <c r="G5" s="86"/>
      <c r="H5" s="86"/>
      <c r="I5" s="86"/>
      <c r="J5" s="86"/>
      <c r="K5" s="86"/>
      <c r="L5" s="87"/>
    </row>
    <row r="6" spans="1:12" s="1" customFormat="1" ht="20.25" customHeight="1" x14ac:dyDescent="0.25">
      <c r="B6" s="8"/>
      <c r="C6" s="3"/>
      <c r="D6" s="2"/>
      <c r="E6" s="2"/>
      <c r="F6" s="2"/>
      <c r="G6" s="2"/>
      <c r="H6" s="17"/>
      <c r="I6" s="17"/>
      <c r="J6" s="2"/>
      <c r="K6" s="2"/>
      <c r="L6" s="2"/>
    </row>
    <row r="7" spans="1:12" s="1" customFormat="1" ht="15" x14ac:dyDescent="0.2">
      <c r="B7" s="9" t="s">
        <v>0</v>
      </c>
      <c r="C7" s="10"/>
      <c r="D7" s="2"/>
      <c r="E7" s="2"/>
      <c r="F7" s="2"/>
      <c r="G7" s="2"/>
      <c r="H7" s="17"/>
      <c r="I7" s="17"/>
      <c r="J7" s="2"/>
      <c r="K7" s="2"/>
      <c r="L7" s="2"/>
    </row>
    <row r="8" spans="1:12" s="1" customFormat="1" ht="28.5" x14ac:dyDescent="0.2">
      <c r="B8" s="11" t="s">
        <v>1</v>
      </c>
      <c r="C8" s="12" t="s">
        <v>2</v>
      </c>
      <c r="D8" s="2"/>
      <c r="E8" s="2"/>
      <c r="F8" s="88" t="s">
        <v>3</v>
      </c>
      <c r="G8" s="88"/>
      <c r="H8" s="88"/>
      <c r="I8" s="88"/>
      <c r="J8" s="2"/>
      <c r="K8" s="2"/>
      <c r="L8" s="2"/>
    </row>
    <row r="9" spans="1:12" s="1" customFormat="1" ht="15" x14ac:dyDescent="0.2">
      <c r="B9" s="11" t="s">
        <v>4</v>
      </c>
      <c r="C9" s="12" t="s">
        <v>5</v>
      </c>
      <c r="D9" s="2"/>
      <c r="E9" s="2"/>
      <c r="F9" s="88"/>
      <c r="G9" s="88"/>
      <c r="H9" s="88"/>
      <c r="I9" s="88"/>
      <c r="J9" s="2"/>
      <c r="K9" s="2"/>
      <c r="L9" s="2"/>
    </row>
    <row r="10" spans="1:12" s="1" customFormat="1" ht="15" x14ac:dyDescent="0.2">
      <c r="B10" s="11" t="s">
        <v>6</v>
      </c>
      <c r="C10" s="12" t="s">
        <v>7</v>
      </c>
      <c r="D10" s="2"/>
      <c r="E10" s="2"/>
      <c r="F10" s="88"/>
      <c r="G10" s="88"/>
      <c r="H10" s="88"/>
      <c r="I10" s="88"/>
      <c r="J10" s="2"/>
      <c r="K10" s="2"/>
      <c r="L10" s="2"/>
    </row>
    <row r="11" spans="1:12" s="1" customFormat="1" ht="15" x14ac:dyDescent="0.2">
      <c r="B11" s="11" t="s">
        <v>8</v>
      </c>
      <c r="C11" s="12" t="s">
        <v>9</v>
      </c>
      <c r="D11" s="2"/>
      <c r="E11" s="2"/>
      <c r="F11" s="88"/>
      <c r="G11" s="88"/>
      <c r="H11" s="88"/>
      <c r="I11" s="88"/>
      <c r="J11" s="2"/>
      <c r="K11" s="2"/>
      <c r="L11" s="2"/>
    </row>
    <row r="12" spans="1:12" s="1" customFormat="1" ht="145.5" customHeight="1" x14ac:dyDescent="0.2">
      <c r="B12" s="11" t="s">
        <v>10</v>
      </c>
      <c r="C12" s="12" t="s">
        <v>94</v>
      </c>
      <c r="D12" s="2"/>
      <c r="E12" s="2"/>
      <c r="F12" s="88"/>
      <c r="G12" s="88"/>
      <c r="H12" s="88"/>
      <c r="I12" s="88"/>
      <c r="J12" s="2"/>
      <c r="K12" s="2"/>
      <c r="L12" s="2"/>
    </row>
    <row r="13" spans="1:12" s="1" customFormat="1" ht="144" customHeight="1" x14ac:dyDescent="0.2">
      <c r="B13" s="11" t="s">
        <v>11</v>
      </c>
      <c r="C13" s="12" t="s">
        <v>95</v>
      </c>
      <c r="D13" s="2"/>
      <c r="E13" s="2"/>
      <c r="F13" s="4"/>
      <c r="G13" s="4"/>
      <c r="H13" s="17"/>
      <c r="I13" s="17"/>
      <c r="J13" s="2"/>
      <c r="K13" s="2"/>
      <c r="L13" s="2"/>
    </row>
    <row r="14" spans="1:12" s="1" customFormat="1" ht="61.5" customHeight="1" x14ac:dyDescent="0.2">
      <c r="B14" s="11" t="s">
        <v>12</v>
      </c>
      <c r="C14" s="12" t="s">
        <v>13</v>
      </c>
      <c r="D14" s="2"/>
      <c r="E14" s="2"/>
      <c r="F14" s="2"/>
      <c r="G14" s="2"/>
      <c r="H14" s="17"/>
      <c r="I14" s="17"/>
      <c r="J14" s="2"/>
      <c r="K14" s="2"/>
      <c r="L14" s="2"/>
    </row>
    <row r="15" spans="1:12" s="1" customFormat="1" ht="87.75" customHeight="1" x14ac:dyDescent="0.2">
      <c r="B15" s="11" t="s">
        <v>14</v>
      </c>
      <c r="C15" s="12" t="s">
        <v>15</v>
      </c>
      <c r="D15" s="2"/>
      <c r="E15" s="2"/>
      <c r="F15" s="88" t="s">
        <v>16</v>
      </c>
      <c r="G15" s="88"/>
      <c r="H15" s="88"/>
      <c r="I15" s="88"/>
      <c r="J15" s="2"/>
      <c r="K15" s="2"/>
      <c r="L15" s="2"/>
    </row>
    <row r="16" spans="1:12" s="1" customFormat="1" ht="46.5" customHeight="1" x14ac:dyDescent="0.2">
      <c r="B16" s="11" t="s">
        <v>17</v>
      </c>
      <c r="C16" s="40">
        <f>+I165</f>
        <v>52021929176.059509</v>
      </c>
      <c r="D16" s="2"/>
      <c r="E16" s="2"/>
      <c r="F16" s="88"/>
      <c r="G16" s="88"/>
      <c r="H16" s="88"/>
      <c r="I16" s="88"/>
      <c r="J16" s="2"/>
      <c r="K16" s="2"/>
      <c r="L16" s="2"/>
    </row>
    <row r="17" spans="2:13" s="1" customFormat="1" ht="45" x14ac:dyDescent="0.2">
      <c r="B17" s="11" t="s">
        <v>18</v>
      </c>
      <c r="C17" s="41">
        <v>351558900</v>
      </c>
      <c r="D17" s="2"/>
      <c r="E17" s="2"/>
      <c r="F17" s="88"/>
      <c r="G17" s="88"/>
      <c r="H17" s="88"/>
      <c r="I17" s="88"/>
      <c r="J17" s="2"/>
      <c r="K17" s="2"/>
      <c r="L17" s="2"/>
    </row>
    <row r="18" spans="2:13" s="1" customFormat="1" ht="45" x14ac:dyDescent="0.2">
      <c r="B18" s="11" t="s">
        <v>19</v>
      </c>
      <c r="C18" s="41">
        <v>35155891</v>
      </c>
      <c r="D18" s="2"/>
      <c r="E18" s="2"/>
      <c r="F18" s="88"/>
      <c r="G18" s="88"/>
      <c r="H18" s="88"/>
      <c r="I18" s="88"/>
      <c r="J18" s="2"/>
      <c r="K18" s="2"/>
      <c r="L18" s="2"/>
    </row>
    <row r="19" spans="2:13" s="1" customFormat="1" ht="45" x14ac:dyDescent="0.2">
      <c r="B19" s="11" t="s">
        <v>20</v>
      </c>
      <c r="C19" s="13">
        <v>43130</v>
      </c>
      <c r="D19" s="2"/>
      <c r="E19" s="2"/>
      <c r="F19" s="88"/>
      <c r="G19" s="88"/>
      <c r="H19" s="88"/>
      <c r="I19" s="88"/>
      <c r="J19" s="2"/>
      <c r="K19" s="2"/>
      <c r="L19" s="2"/>
    </row>
    <row r="20" spans="2:13" s="1" customFormat="1" ht="24" customHeight="1" x14ac:dyDescent="0.2">
      <c r="B20" s="14" t="s">
        <v>21</v>
      </c>
      <c r="C20" s="52">
        <v>43130</v>
      </c>
      <c r="D20" s="2"/>
      <c r="E20" s="2"/>
      <c r="F20" s="15"/>
      <c r="G20" s="15"/>
      <c r="H20" s="17"/>
      <c r="I20" s="17"/>
      <c r="J20" s="2"/>
      <c r="K20" s="2"/>
      <c r="L20" s="2"/>
    </row>
    <row r="21" spans="2:13" s="1" customFormat="1" x14ac:dyDescent="0.2">
      <c r="B21" s="2"/>
      <c r="C21" s="3"/>
      <c r="D21" s="2"/>
      <c r="E21" s="2"/>
      <c r="F21" s="2"/>
      <c r="G21" s="2"/>
      <c r="H21" s="17"/>
      <c r="I21" s="17"/>
      <c r="J21" s="2"/>
      <c r="K21" s="2"/>
      <c r="L21" s="2"/>
    </row>
    <row r="22" spans="2:13" s="1" customFormat="1" ht="15" x14ac:dyDescent="0.25">
      <c r="B22" s="8" t="s">
        <v>22</v>
      </c>
      <c r="C22" s="3"/>
      <c r="D22" s="2"/>
      <c r="E22" s="2"/>
      <c r="F22" s="2"/>
      <c r="G22" s="2"/>
      <c r="H22" s="17"/>
      <c r="I22" s="17"/>
      <c r="J22" s="2"/>
      <c r="K22" s="2"/>
      <c r="L22" s="2"/>
    </row>
    <row r="23" spans="2:13" s="1" customFormat="1" ht="75" x14ac:dyDescent="0.2">
      <c r="B23" s="16" t="s">
        <v>23</v>
      </c>
      <c r="C23" s="16" t="s">
        <v>24</v>
      </c>
      <c r="D23" s="16" t="s">
        <v>25</v>
      </c>
      <c r="E23" s="16" t="s">
        <v>26</v>
      </c>
      <c r="F23" s="16" t="s">
        <v>27</v>
      </c>
      <c r="G23" s="16" t="s">
        <v>28</v>
      </c>
      <c r="H23" s="18" t="s">
        <v>29</v>
      </c>
      <c r="I23" s="18" t="s">
        <v>30</v>
      </c>
      <c r="J23" s="16" t="s">
        <v>31</v>
      </c>
      <c r="K23" s="16" t="s">
        <v>32</v>
      </c>
      <c r="L23" s="16" t="s">
        <v>33</v>
      </c>
    </row>
    <row r="24" spans="2:13" s="20" customFormat="1" ht="177" customHeight="1" x14ac:dyDescent="0.25">
      <c r="B24" s="37">
        <v>80111701</v>
      </c>
      <c r="C24" s="28" t="s">
        <v>101</v>
      </c>
      <c r="D24" s="38" t="s">
        <v>34</v>
      </c>
      <c r="E24" s="80" t="s">
        <v>82</v>
      </c>
      <c r="F24" s="80" t="s">
        <v>36</v>
      </c>
      <c r="G24" s="53" t="s">
        <v>37</v>
      </c>
      <c r="H24" s="36">
        <v>10000000</v>
      </c>
      <c r="I24" s="36">
        <f>+H24</f>
        <v>10000000</v>
      </c>
      <c r="J24" s="53" t="s">
        <v>38</v>
      </c>
      <c r="K24" s="53" t="s">
        <v>38</v>
      </c>
      <c r="L24" s="31" t="s">
        <v>43</v>
      </c>
      <c r="M24" s="90">
        <f>+H24-I24</f>
        <v>0</v>
      </c>
    </row>
    <row r="25" spans="2:13" s="20" customFormat="1" ht="177" customHeight="1" x14ac:dyDescent="0.25">
      <c r="B25" s="37">
        <v>80111701</v>
      </c>
      <c r="C25" s="28" t="s">
        <v>231</v>
      </c>
      <c r="D25" s="38" t="s">
        <v>34</v>
      </c>
      <c r="E25" s="80" t="s">
        <v>232</v>
      </c>
      <c r="F25" s="80" t="s">
        <v>233</v>
      </c>
      <c r="G25" s="80" t="s">
        <v>56</v>
      </c>
      <c r="H25" s="36">
        <v>68000000</v>
      </c>
      <c r="I25" s="36">
        <f>+H25</f>
        <v>68000000</v>
      </c>
      <c r="J25" s="80" t="s">
        <v>38</v>
      </c>
      <c r="K25" s="80" t="s">
        <v>38</v>
      </c>
      <c r="L25" s="31" t="s">
        <v>43</v>
      </c>
      <c r="M25" s="90">
        <f t="shared" ref="M25:M88" si="0">+H25-I25</f>
        <v>0</v>
      </c>
    </row>
    <row r="26" spans="2:13" s="20" customFormat="1" ht="177" customHeight="1" x14ac:dyDescent="0.25">
      <c r="B26" s="37">
        <v>80111701</v>
      </c>
      <c r="C26" s="28" t="s">
        <v>234</v>
      </c>
      <c r="D26" s="38" t="s">
        <v>39</v>
      </c>
      <c r="E26" s="80" t="s">
        <v>235</v>
      </c>
      <c r="F26" s="80" t="s">
        <v>233</v>
      </c>
      <c r="G26" s="80" t="s">
        <v>56</v>
      </c>
      <c r="H26" s="36">
        <v>35000000</v>
      </c>
      <c r="I26" s="36">
        <f>+H26</f>
        <v>35000000</v>
      </c>
      <c r="J26" s="80" t="s">
        <v>38</v>
      </c>
      <c r="K26" s="80" t="s">
        <v>38</v>
      </c>
      <c r="L26" s="31" t="s">
        <v>43</v>
      </c>
      <c r="M26" s="90">
        <f t="shared" si="0"/>
        <v>0</v>
      </c>
    </row>
    <row r="27" spans="2:13" s="20" customFormat="1" ht="100.5" customHeight="1" x14ac:dyDescent="0.25">
      <c r="B27" s="42">
        <v>80111601</v>
      </c>
      <c r="C27" s="28" t="s">
        <v>102</v>
      </c>
      <c r="D27" s="29" t="s">
        <v>93</v>
      </c>
      <c r="E27" s="80" t="s">
        <v>96</v>
      </c>
      <c r="F27" s="80" t="s">
        <v>103</v>
      </c>
      <c r="G27" s="53" t="s">
        <v>104</v>
      </c>
      <c r="H27" s="36">
        <v>130000000</v>
      </c>
      <c r="I27" s="36">
        <v>130000000</v>
      </c>
      <c r="J27" s="53" t="s">
        <v>38</v>
      </c>
      <c r="K27" s="53" t="s">
        <v>38</v>
      </c>
      <c r="L27" s="31" t="s">
        <v>43</v>
      </c>
      <c r="M27" s="90">
        <f t="shared" si="0"/>
        <v>0</v>
      </c>
    </row>
    <row r="28" spans="2:13" s="20" customFormat="1" ht="97.5" customHeight="1" x14ac:dyDescent="0.25">
      <c r="B28" s="37">
        <v>80111701</v>
      </c>
      <c r="C28" s="28" t="s">
        <v>105</v>
      </c>
      <c r="D28" s="29" t="s">
        <v>93</v>
      </c>
      <c r="E28" s="80" t="s">
        <v>92</v>
      </c>
      <c r="F28" s="80" t="s">
        <v>36</v>
      </c>
      <c r="G28" s="53" t="s">
        <v>37</v>
      </c>
      <c r="H28" s="32">
        <v>44732216.770559996</v>
      </c>
      <c r="I28" s="30">
        <f t="shared" ref="I28:I42" si="1">+H28</f>
        <v>44732216.770559996</v>
      </c>
      <c r="J28" s="53" t="s">
        <v>38</v>
      </c>
      <c r="K28" s="53" t="s">
        <v>38</v>
      </c>
      <c r="L28" s="31" t="s">
        <v>43</v>
      </c>
      <c r="M28" s="90">
        <f t="shared" si="0"/>
        <v>0</v>
      </c>
    </row>
    <row r="29" spans="2:13" s="20" customFormat="1" ht="88.5" customHeight="1" x14ac:dyDescent="0.25">
      <c r="B29" s="37">
        <v>80111701</v>
      </c>
      <c r="C29" s="28" t="s">
        <v>106</v>
      </c>
      <c r="D29" s="29" t="s">
        <v>93</v>
      </c>
      <c r="E29" s="80" t="s">
        <v>92</v>
      </c>
      <c r="F29" s="80" t="s">
        <v>36</v>
      </c>
      <c r="G29" s="53" t="s">
        <v>37</v>
      </c>
      <c r="H29" s="32">
        <v>44732216.770559996</v>
      </c>
      <c r="I29" s="30">
        <f t="shared" si="1"/>
        <v>44732216.770559996</v>
      </c>
      <c r="J29" s="53" t="s">
        <v>38</v>
      </c>
      <c r="K29" s="53" t="s">
        <v>38</v>
      </c>
      <c r="L29" s="31" t="s">
        <v>43</v>
      </c>
      <c r="M29" s="90">
        <f t="shared" si="0"/>
        <v>0</v>
      </c>
    </row>
    <row r="30" spans="2:13" s="20" customFormat="1" ht="108" customHeight="1" x14ac:dyDescent="0.25">
      <c r="B30" s="37">
        <v>80111701</v>
      </c>
      <c r="C30" s="28" t="s">
        <v>107</v>
      </c>
      <c r="D30" s="29" t="s">
        <v>93</v>
      </c>
      <c r="E30" s="80" t="s">
        <v>92</v>
      </c>
      <c r="F30" s="80" t="s">
        <v>36</v>
      </c>
      <c r="G30" s="53" t="s">
        <v>37</v>
      </c>
      <c r="H30" s="32">
        <v>44732216.770559996</v>
      </c>
      <c r="I30" s="30">
        <f t="shared" si="1"/>
        <v>44732216.770559996</v>
      </c>
      <c r="J30" s="53" t="s">
        <v>38</v>
      </c>
      <c r="K30" s="53" t="s">
        <v>38</v>
      </c>
      <c r="L30" s="31" t="s">
        <v>43</v>
      </c>
      <c r="M30" s="90">
        <f t="shared" si="0"/>
        <v>0</v>
      </c>
    </row>
    <row r="31" spans="2:13" s="20" customFormat="1" ht="123" customHeight="1" x14ac:dyDescent="0.25">
      <c r="B31" s="37">
        <v>80111701</v>
      </c>
      <c r="C31" s="60" t="s">
        <v>108</v>
      </c>
      <c r="D31" s="29" t="s">
        <v>34</v>
      </c>
      <c r="E31" s="80" t="s">
        <v>92</v>
      </c>
      <c r="F31" s="80" t="s">
        <v>36</v>
      </c>
      <c r="G31" s="53" t="s">
        <v>37</v>
      </c>
      <c r="H31" s="32">
        <v>25141543</v>
      </c>
      <c r="I31" s="30">
        <f t="shared" si="1"/>
        <v>25141543</v>
      </c>
      <c r="J31" s="53" t="s">
        <v>38</v>
      </c>
      <c r="K31" s="53" t="s">
        <v>38</v>
      </c>
      <c r="L31" s="31" t="s">
        <v>43</v>
      </c>
      <c r="M31" s="90">
        <f t="shared" si="0"/>
        <v>0</v>
      </c>
    </row>
    <row r="32" spans="2:13" s="20" customFormat="1" ht="123" customHeight="1" x14ac:dyDescent="0.25">
      <c r="B32" s="37">
        <v>80111701</v>
      </c>
      <c r="C32" s="60" t="s">
        <v>109</v>
      </c>
      <c r="D32" s="29" t="s">
        <v>34</v>
      </c>
      <c r="E32" s="80" t="s">
        <v>92</v>
      </c>
      <c r="F32" s="80" t="s">
        <v>36</v>
      </c>
      <c r="G32" s="53" t="s">
        <v>37</v>
      </c>
      <c r="H32" s="32">
        <v>25141543</v>
      </c>
      <c r="I32" s="30">
        <f t="shared" si="1"/>
        <v>25141543</v>
      </c>
      <c r="J32" s="53" t="s">
        <v>38</v>
      </c>
      <c r="K32" s="53" t="s">
        <v>38</v>
      </c>
      <c r="L32" s="31" t="s">
        <v>43</v>
      </c>
      <c r="M32" s="90">
        <f t="shared" si="0"/>
        <v>0</v>
      </c>
    </row>
    <row r="33" spans="2:13" s="20" customFormat="1" ht="112.5" customHeight="1" x14ac:dyDescent="0.25">
      <c r="B33" s="37">
        <v>80111701</v>
      </c>
      <c r="C33" s="60" t="s">
        <v>110</v>
      </c>
      <c r="D33" s="29" t="s">
        <v>34</v>
      </c>
      <c r="E33" s="80" t="s">
        <v>92</v>
      </c>
      <c r="F33" s="80" t="s">
        <v>36</v>
      </c>
      <c r="G33" s="53" t="s">
        <v>37</v>
      </c>
      <c r="H33" s="32">
        <v>50283085.823999994</v>
      </c>
      <c r="I33" s="30">
        <f t="shared" si="1"/>
        <v>50283085.823999994</v>
      </c>
      <c r="J33" s="53" t="s">
        <v>38</v>
      </c>
      <c r="K33" s="53" t="s">
        <v>38</v>
      </c>
      <c r="L33" s="31" t="s">
        <v>43</v>
      </c>
      <c r="M33" s="90">
        <f t="shared" si="0"/>
        <v>0</v>
      </c>
    </row>
    <row r="34" spans="2:13" s="20" customFormat="1" ht="105" customHeight="1" x14ac:dyDescent="0.25">
      <c r="B34" s="53">
        <v>80131802</v>
      </c>
      <c r="C34" s="60" t="s">
        <v>122</v>
      </c>
      <c r="D34" s="29" t="s">
        <v>34</v>
      </c>
      <c r="E34" s="80" t="s">
        <v>92</v>
      </c>
      <c r="F34" s="80" t="s">
        <v>103</v>
      </c>
      <c r="G34" s="80" t="s">
        <v>37</v>
      </c>
      <c r="H34" s="32">
        <v>175000000</v>
      </c>
      <c r="I34" s="30">
        <f t="shared" si="1"/>
        <v>175000000</v>
      </c>
      <c r="J34" s="80" t="s">
        <v>38</v>
      </c>
      <c r="K34" s="53" t="s">
        <v>38</v>
      </c>
      <c r="L34" s="31" t="s">
        <v>43</v>
      </c>
      <c r="M34" s="90">
        <f t="shared" si="0"/>
        <v>0</v>
      </c>
    </row>
    <row r="35" spans="2:13" s="20" customFormat="1" ht="84" customHeight="1" x14ac:dyDescent="0.25">
      <c r="B35" s="37">
        <v>15101506</v>
      </c>
      <c r="C35" s="60" t="s">
        <v>90</v>
      </c>
      <c r="D35" s="29" t="s">
        <v>34</v>
      </c>
      <c r="E35" s="80" t="s">
        <v>92</v>
      </c>
      <c r="F35" s="80" t="s">
        <v>36</v>
      </c>
      <c r="G35" s="53" t="s">
        <v>37</v>
      </c>
      <c r="H35" s="36">
        <v>90676335.505745009</v>
      </c>
      <c r="I35" s="30">
        <f t="shared" si="1"/>
        <v>90676335.505745009</v>
      </c>
      <c r="J35" s="53" t="s">
        <v>38</v>
      </c>
      <c r="K35" s="53" t="s">
        <v>38</v>
      </c>
      <c r="L35" s="31" t="s">
        <v>43</v>
      </c>
      <c r="M35" s="90">
        <f t="shared" si="0"/>
        <v>0</v>
      </c>
    </row>
    <row r="36" spans="2:13" s="20" customFormat="1" ht="87.75" customHeight="1" x14ac:dyDescent="0.25">
      <c r="B36" s="53">
        <v>92101501</v>
      </c>
      <c r="C36" s="60" t="s">
        <v>72</v>
      </c>
      <c r="D36" s="29" t="s">
        <v>34</v>
      </c>
      <c r="E36" s="80" t="s">
        <v>52</v>
      </c>
      <c r="F36" s="80" t="s">
        <v>71</v>
      </c>
      <c r="G36" s="53" t="s">
        <v>37</v>
      </c>
      <c r="H36" s="32">
        <v>1017668562.372</v>
      </c>
      <c r="I36" s="30">
        <f t="shared" si="1"/>
        <v>1017668562.372</v>
      </c>
      <c r="J36" s="53" t="s">
        <v>38</v>
      </c>
      <c r="K36" s="53" t="s">
        <v>38</v>
      </c>
      <c r="L36" s="31" t="s">
        <v>43</v>
      </c>
      <c r="M36" s="90">
        <f t="shared" si="0"/>
        <v>0</v>
      </c>
    </row>
    <row r="37" spans="2:13" s="20" customFormat="1" ht="153.75" customHeight="1" x14ac:dyDescent="0.25">
      <c r="B37" s="53">
        <v>76111500</v>
      </c>
      <c r="C37" s="60" t="s">
        <v>78</v>
      </c>
      <c r="D37" s="29" t="s">
        <v>34</v>
      </c>
      <c r="E37" s="80" t="s">
        <v>52</v>
      </c>
      <c r="F37" s="80" t="s">
        <v>42</v>
      </c>
      <c r="G37" s="53" t="s">
        <v>37</v>
      </c>
      <c r="H37" s="35">
        <v>448042530.24486721</v>
      </c>
      <c r="I37" s="35">
        <f t="shared" si="1"/>
        <v>448042530.24486721</v>
      </c>
      <c r="J37" s="53" t="s">
        <v>38</v>
      </c>
      <c r="K37" s="53" t="s">
        <v>38</v>
      </c>
      <c r="L37" s="31" t="s">
        <v>43</v>
      </c>
      <c r="M37" s="90">
        <f t="shared" si="0"/>
        <v>0</v>
      </c>
    </row>
    <row r="38" spans="2:13" s="20" customFormat="1" ht="131.25" customHeight="1" x14ac:dyDescent="0.25">
      <c r="B38" s="53">
        <v>78141500</v>
      </c>
      <c r="C38" s="60" t="s">
        <v>83</v>
      </c>
      <c r="D38" s="29" t="s">
        <v>39</v>
      </c>
      <c r="E38" s="80" t="s">
        <v>84</v>
      </c>
      <c r="F38" s="80" t="s">
        <v>36</v>
      </c>
      <c r="G38" s="53" t="s">
        <v>56</v>
      </c>
      <c r="H38" s="30">
        <v>12640100</v>
      </c>
      <c r="I38" s="30">
        <f t="shared" si="1"/>
        <v>12640100</v>
      </c>
      <c r="J38" s="53" t="s">
        <v>38</v>
      </c>
      <c r="K38" s="53" t="s">
        <v>38</v>
      </c>
      <c r="L38" s="31" t="s">
        <v>43</v>
      </c>
      <c r="M38" s="90">
        <f t="shared" si="0"/>
        <v>0</v>
      </c>
    </row>
    <row r="39" spans="2:13" s="20" customFormat="1" ht="109.5" customHeight="1" x14ac:dyDescent="0.25">
      <c r="B39" s="53">
        <v>78102200</v>
      </c>
      <c r="C39" s="60" t="s">
        <v>57</v>
      </c>
      <c r="D39" s="29" t="s">
        <v>39</v>
      </c>
      <c r="E39" s="80" t="s">
        <v>49</v>
      </c>
      <c r="F39" s="80" t="s">
        <v>36</v>
      </c>
      <c r="G39" s="53" t="s">
        <v>37</v>
      </c>
      <c r="H39" s="30">
        <v>96700065</v>
      </c>
      <c r="I39" s="30">
        <f t="shared" si="1"/>
        <v>96700065</v>
      </c>
      <c r="J39" s="53" t="s">
        <v>38</v>
      </c>
      <c r="K39" s="53" t="s">
        <v>38</v>
      </c>
      <c r="L39" s="31" t="s">
        <v>43</v>
      </c>
      <c r="M39" s="90">
        <f t="shared" si="0"/>
        <v>0</v>
      </c>
    </row>
    <row r="40" spans="2:13" s="20" customFormat="1" ht="131.25" customHeight="1" x14ac:dyDescent="0.25">
      <c r="B40" s="53">
        <v>90121500</v>
      </c>
      <c r="C40" s="28" t="s">
        <v>40</v>
      </c>
      <c r="D40" s="29" t="s">
        <v>34</v>
      </c>
      <c r="E40" s="80" t="s">
        <v>52</v>
      </c>
      <c r="F40" s="80" t="s">
        <v>42</v>
      </c>
      <c r="G40" s="53" t="s">
        <v>37</v>
      </c>
      <c r="H40" s="30">
        <v>136845000</v>
      </c>
      <c r="I40" s="30">
        <f t="shared" si="1"/>
        <v>136845000</v>
      </c>
      <c r="J40" s="53" t="s">
        <v>38</v>
      </c>
      <c r="K40" s="53" t="s">
        <v>38</v>
      </c>
      <c r="L40" s="31" t="s">
        <v>43</v>
      </c>
      <c r="M40" s="90">
        <f t="shared" si="0"/>
        <v>0</v>
      </c>
    </row>
    <row r="41" spans="2:13" s="20" customFormat="1" ht="117" customHeight="1" x14ac:dyDescent="0.25">
      <c r="B41" s="53">
        <v>80111701</v>
      </c>
      <c r="C41" s="28" t="s">
        <v>73</v>
      </c>
      <c r="D41" s="34" t="s">
        <v>39</v>
      </c>
      <c r="E41" s="34" t="s">
        <v>64</v>
      </c>
      <c r="F41" s="34" t="s">
        <v>55</v>
      </c>
      <c r="G41" s="34" t="s">
        <v>56</v>
      </c>
      <c r="H41" s="35">
        <v>45305309</v>
      </c>
      <c r="I41" s="30">
        <f t="shared" si="1"/>
        <v>45305309</v>
      </c>
      <c r="J41" s="34" t="s">
        <v>38</v>
      </c>
      <c r="K41" s="53" t="s">
        <v>38</v>
      </c>
      <c r="L41" s="31" t="s">
        <v>43</v>
      </c>
      <c r="M41" s="90">
        <f t="shared" si="0"/>
        <v>0</v>
      </c>
    </row>
    <row r="42" spans="2:13" s="20" customFormat="1" ht="113.25" customHeight="1" x14ac:dyDescent="0.25">
      <c r="B42" s="53">
        <v>81141800</v>
      </c>
      <c r="C42" s="28" t="s">
        <v>58</v>
      </c>
      <c r="D42" s="29" t="s">
        <v>39</v>
      </c>
      <c r="E42" s="80" t="s">
        <v>59</v>
      </c>
      <c r="F42" s="80" t="s">
        <v>55</v>
      </c>
      <c r="G42" s="53" t="s">
        <v>37</v>
      </c>
      <c r="H42" s="30">
        <v>35564049</v>
      </c>
      <c r="I42" s="30">
        <f t="shared" si="1"/>
        <v>35564049</v>
      </c>
      <c r="J42" s="53" t="s">
        <v>38</v>
      </c>
      <c r="K42" s="53" t="s">
        <v>38</v>
      </c>
      <c r="L42" s="31" t="s">
        <v>43</v>
      </c>
      <c r="M42" s="90">
        <f t="shared" si="0"/>
        <v>0</v>
      </c>
    </row>
    <row r="43" spans="2:13" s="20" customFormat="1" ht="71.25" x14ac:dyDescent="0.25">
      <c r="B43" s="53">
        <v>80111701</v>
      </c>
      <c r="C43" s="28" t="s">
        <v>249</v>
      </c>
      <c r="D43" s="34" t="s">
        <v>60</v>
      </c>
      <c r="E43" s="34" t="s">
        <v>61</v>
      </c>
      <c r="F43" s="34" t="s">
        <v>55</v>
      </c>
      <c r="G43" s="34" t="s">
        <v>56</v>
      </c>
      <c r="H43" s="35">
        <v>39812413</v>
      </c>
      <c r="I43" s="30">
        <f t="shared" ref="I43:I50" si="2">+H43</f>
        <v>39812413</v>
      </c>
      <c r="J43" s="34" t="s">
        <v>38</v>
      </c>
      <c r="K43" s="53" t="s">
        <v>38</v>
      </c>
      <c r="L43" s="31" t="s">
        <v>43</v>
      </c>
      <c r="M43" s="90">
        <f t="shared" si="0"/>
        <v>0</v>
      </c>
    </row>
    <row r="44" spans="2:13" s="20" customFormat="1" ht="71.25" x14ac:dyDescent="0.25">
      <c r="B44" s="80">
        <v>80111701</v>
      </c>
      <c r="C44" s="28" t="s">
        <v>236</v>
      </c>
      <c r="D44" s="34" t="s">
        <v>45</v>
      </c>
      <c r="E44" s="34" t="s">
        <v>54</v>
      </c>
      <c r="F44" s="34" t="s">
        <v>233</v>
      </c>
      <c r="G44" s="34" t="s">
        <v>56</v>
      </c>
      <c r="H44" s="35">
        <v>2000000</v>
      </c>
      <c r="I44" s="30">
        <f t="shared" si="2"/>
        <v>2000000</v>
      </c>
      <c r="J44" s="34" t="s">
        <v>38</v>
      </c>
      <c r="K44" s="80" t="s">
        <v>38</v>
      </c>
      <c r="L44" s="31" t="s">
        <v>43</v>
      </c>
      <c r="M44" s="90">
        <f t="shared" si="0"/>
        <v>0</v>
      </c>
    </row>
    <row r="45" spans="2:13" s="20" customFormat="1" ht="114" x14ac:dyDescent="0.25">
      <c r="B45" s="80">
        <v>80111701</v>
      </c>
      <c r="C45" s="28" t="s">
        <v>237</v>
      </c>
      <c r="D45" s="34" t="s">
        <v>45</v>
      </c>
      <c r="E45" s="34" t="s">
        <v>238</v>
      </c>
      <c r="F45" s="34" t="s">
        <v>134</v>
      </c>
      <c r="G45" s="34" t="s">
        <v>56</v>
      </c>
      <c r="H45" s="35">
        <v>260000000</v>
      </c>
      <c r="I45" s="30">
        <f t="shared" si="2"/>
        <v>260000000</v>
      </c>
      <c r="J45" s="34" t="s">
        <v>38</v>
      </c>
      <c r="K45" s="80" t="s">
        <v>38</v>
      </c>
      <c r="L45" s="31" t="s">
        <v>43</v>
      </c>
      <c r="M45" s="90">
        <f t="shared" si="0"/>
        <v>0</v>
      </c>
    </row>
    <row r="46" spans="2:13" s="20" customFormat="1" ht="71.25" x14ac:dyDescent="0.25">
      <c r="B46" s="80">
        <v>45111609</v>
      </c>
      <c r="C46" s="28" t="s">
        <v>239</v>
      </c>
      <c r="D46" s="34" t="s">
        <v>240</v>
      </c>
      <c r="E46" s="34" t="s">
        <v>241</v>
      </c>
      <c r="F46" s="34" t="s">
        <v>233</v>
      </c>
      <c r="G46" s="34" t="s">
        <v>56</v>
      </c>
      <c r="H46" s="35">
        <v>4000000</v>
      </c>
      <c r="I46" s="30">
        <f t="shared" si="2"/>
        <v>4000000</v>
      </c>
      <c r="J46" s="34" t="s">
        <v>38</v>
      </c>
      <c r="K46" s="80" t="s">
        <v>38</v>
      </c>
      <c r="L46" s="31" t="s">
        <v>43</v>
      </c>
      <c r="M46" s="90">
        <f t="shared" si="0"/>
        <v>0</v>
      </c>
    </row>
    <row r="47" spans="2:13" s="20" customFormat="1" ht="71.25" x14ac:dyDescent="0.25">
      <c r="B47" s="80">
        <v>81141800</v>
      </c>
      <c r="C47" s="28" t="s">
        <v>88</v>
      </c>
      <c r="D47" s="29" t="s">
        <v>39</v>
      </c>
      <c r="E47" s="80" t="s">
        <v>64</v>
      </c>
      <c r="F47" s="80" t="s">
        <v>47</v>
      </c>
      <c r="G47" s="80" t="s">
        <v>37</v>
      </c>
      <c r="H47" s="32">
        <v>26222445</v>
      </c>
      <c r="I47" s="30">
        <f t="shared" si="2"/>
        <v>26222445</v>
      </c>
      <c r="J47" s="80" t="s">
        <v>38</v>
      </c>
      <c r="K47" s="80" t="s">
        <v>38</v>
      </c>
      <c r="L47" s="31" t="s">
        <v>43</v>
      </c>
      <c r="M47" s="90">
        <f t="shared" si="0"/>
        <v>0</v>
      </c>
    </row>
    <row r="48" spans="2:13" s="20" customFormat="1" ht="82.5" customHeight="1" x14ac:dyDescent="0.25">
      <c r="B48" s="53">
        <v>45121600</v>
      </c>
      <c r="C48" s="28" t="s">
        <v>65</v>
      </c>
      <c r="D48" s="34" t="s">
        <v>66</v>
      </c>
      <c r="E48" s="34" t="s">
        <v>67</v>
      </c>
      <c r="F48" s="80" t="s">
        <v>47</v>
      </c>
      <c r="G48" s="34" t="s">
        <v>56</v>
      </c>
      <c r="H48" s="32">
        <v>27888840</v>
      </c>
      <c r="I48" s="30">
        <f t="shared" si="2"/>
        <v>27888840</v>
      </c>
      <c r="J48" s="34" t="s">
        <v>38</v>
      </c>
      <c r="K48" s="53" t="s">
        <v>38</v>
      </c>
      <c r="L48" s="31" t="s">
        <v>43</v>
      </c>
      <c r="M48" s="90">
        <f t="shared" si="0"/>
        <v>0</v>
      </c>
    </row>
    <row r="49" spans="2:13" s="20" customFormat="1" ht="84" customHeight="1" x14ac:dyDescent="0.25">
      <c r="B49" s="53">
        <v>73152108</v>
      </c>
      <c r="C49" s="82" t="s">
        <v>248</v>
      </c>
      <c r="D49" s="29" t="s">
        <v>66</v>
      </c>
      <c r="E49" s="80" t="s">
        <v>67</v>
      </c>
      <c r="F49" s="80" t="s">
        <v>47</v>
      </c>
      <c r="G49" s="53" t="s">
        <v>37</v>
      </c>
      <c r="H49" s="32">
        <v>32113303.51698</v>
      </c>
      <c r="I49" s="30">
        <f t="shared" si="2"/>
        <v>32113303.51698</v>
      </c>
      <c r="J49" s="53" t="s">
        <v>135</v>
      </c>
      <c r="K49" s="53" t="s">
        <v>38</v>
      </c>
      <c r="L49" s="31" t="s">
        <v>43</v>
      </c>
      <c r="M49" s="90">
        <f t="shared" si="0"/>
        <v>0</v>
      </c>
    </row>
    <row r="50" spans="2:13" s="20" customFormat="1" ht="71.25" x14ac:dyDescent="0.25">
      <c r="B50" s="53">
        <v>80111701</v>
      </c>
      <c r="C50" s="28" t="s">
        <v>68</v>
      </c>
      <c r="D50" s="29" t="s">
        <v>34</v>
      </c>
      <c r="E50" s="80" t="s">
        <v>35</v>
      </c>
      <c r="F50" s="80" t="s">
        <v>36</v>
      </c>
      <c r="G50" s="53" t="s">
        <v>37</v>
      </c>
      <c r="H50" s="32">
        <v>24743008.284235995</v>
      </c>
      <c r="I50" s="30">
        <f t="shared" si="2"/>
        <v>24743008.284235995</v>
      </c>
      <c r="J50" s="53" t="s">
        <v>38</v>
      </c>
      <c r="K50" s="53" t="s">
        <v>38</v>
      </c>
      <c r="L50" s="31" t="s">
        <v>43</v>
      </c>
      <c r="M50" s="90">
        <f t="shared" si="0"/>
        <v>0</v>
      </c>
    </row>
    <row r="51" spans="2:13" s="20" customFormat="1" ht="113.25" customHeight="1" x14ac:dyDescent="0.25">
      <c r="B51" s="53">
        <v>81141800</v>
      </c>
      <c r="C51" s="28" t="s">
        <v>44</v>
      </c>
      <c r="D51" s="29" t="s">
        <v>45</v>
      </c>
      <c r="E51" s="80" t="s">
        <v>46</v>
      </c>
      <c r="F51" s="80" t="s">
        <v>47</v>
      </c>
      <c r="G51" s="53" t="s">
        <v>37</v>
      </c>
      <c r="H51" s="30">
        <v>3061820</v>
      </c>
      <c r="I51" s="30">
        <f>+H51</f>
        <v>3061820</v>
      </c>
      <c r="J51" s="53" t="s">
        <v>38</v>
      </c>
      <c r="K51" s="53" t="s">
        <v>38</v>
      </c>
      <c r="L51" s="31" t="s">
        <v>43</v>
      </c>
      <c r="M51" s="90">
        <f t="shared" si="0"/>
        <v>0</v>
      </c>
    </row>
    <row r="52" spans="2:13" s="20" customFormat="1" ht="105.75" customHeight="1" x14ac:dyDescent="0.25">
      <c r="B52" s="53">
        <v>81101515</v>
      </c>
      <c r="C52" s="28" t="s">
        <v>69</v>
      </c>
      <c r="D52" s="29" t="s">
        <v>39</v>
      </c>
      <c r="E52" s="80" t="s">
        <v>41</v>
      </c>
      <c r="F52" s="80" t="s">
        <v>55</v>
      </c>
      <c r="G52" s="53" t="s">
        <v>37</v>
      </c>
      <c r="H52" s="32">
        <v>8038790</v>
      </c>
      <c r="I52" s="30">
        <f>+H52</f>
        <v>8038790</v>
      </c>
      <c r="J52" s="53" t="s">
        <v>38</v>
      </c>
      <c r="K52" s="53" t="s">
        <v>38</v>
      </c>
      <c r="L52" s="31" t="s">
        <v>43</v>
      </c>
      <c r="M52" s="90">
        <f t="shared" si="0"/>
        <v>0</v>
      </c>
    </row>
    <row r="53" spans="2:13" s="20" customFormat="1" ht="89.25" customHeight="1" x14ac:dyDescent="0.25">
      <c r="B53" s="53">
        <v>81101515</v>
      </c>
      <c r="C53" s="28" t="s">
        <v>62</v>
      </c>
      <c r="D53" s="29" t="s">
        <v>39</v>
      </c>
      <c r="E53" s="80" t="s">
        <v>63</v>
      </c>
      <c r="F53" s="80" t="s">
        <v>47</v>
      </c>
      <c r="G53" s="53" t="s">
        <v>37</v>
      </c>
      <c r="H53" s="32">
        <v>72149867</v>
      </c>
      <c r="I53" s="30">
        <f t="shared" ref="I53:I61" si="3">+H53</f>
        <v>72149867</v>
      </c>
      <c r="J53" s="53" t="s">
        <v>38</v>
      </c>
      <c r="K53" s="53" t="s">
        <v>38</v>
      </c>
      <c r="L53" s="31" t="s">
        <v>43</v>
      </c>
      <c r="M53" s="90">
        <f t="shared" si="0"/>
        <v>0</v>
      </c>
    </row>
    <row r="54" spans="2:13" s="20" customFormat="1" ht="71.25" x14ac:dyDescent="0.25">
      <c r="B54" s="53">
        <v>76111800</v>
      </c>
      <c r="C54" s="28" t="s">
        <v>74</v>
      </c>
      <c r="D54" s="29" t="s">
        <v>39</v>
      </c>
      <c r="E54" s="80" t="s">
        <v>75</v>
      </c>
      <c r="F54" s="80" t="s">
        <v>47</v>
      </c>
      <c r="G54" s="53" t="s">
        <v>37</v>
      </c>
      <c r="H54" s="32">
        <v>20229958</v>
      </c>
      <c r="I54" s="30">
        <f t="shared" si="3"/>
        <v>20229958</v>
      </c>
      <c r="J54" s="53" t="s">
        <v>38</v>
      </c>
      <c r="K54" s="53" t="s">
        <v>38</v>
      </c>
      <c r="L54" s="31" t="s">
        <v>43</v>
      </c>
      <c r="M54" s="90">
        <f t="shared" si="0"/>
        <v>0</v>
      </c>
    </row>
    <row r="55" spans="2:13" s="20" customFormat="1" ht="71.25" x14ac:dyDescent="0.25">
      <c r="B55" s="53">
        <v>78181500</v>
      </c>
      <c r="C55" s="28" t="s">
        <v>98</v>
      </c>
      <c r="D55" s="80" t="s">
        <v>60</v>
      </c>
      <c r="E55" s="80" t="s">
        <v>100</v>
      </c>
      <c r="F55" s="80" t="s">
        <v>99</v>
      </c>
      <c r="G55" s="53" t="s">
        <v>37</v>
      </c>
      <c r="H55" s="39">
        <v>1850000</v>
      </c>
      <c r="I55" s="30">
        <f t="shared" si="3"/>
        <v>1850000</v>
      </c>
      <c r="J55" s="53" t="s">
        <v>38</v>
      </c>
      <c r="K55" s="53" t="s">
        <v>38</v>
      </c>
      <c r="L55" s="31" t="s">
        <v>43</v>
      </c>
      <c r="M55" s="90">
        <f t="shared" si="0"/>
        <v>0</v>
      </c>
    </row>
    <row r="56" spans="2:13" s="20" customFormat="1" ht="99.75" x14ac:dyDescent="0.25">
      <c r="B56" s="53">
        <v>70131500</v>
      </c>
      <c r="C56" s="28" t="s">
        <v>81</v>
      </c>
      <c r="D56" s="29" t="s">
        <v>60</v>
      </c>
      <c r="E56" s="80" t="s">
        <v>41</v>
      </c>
      <c r="F56" s="80" t="s">
        <v>42</v>
      </c>
      <c r="G56" s="53" t="s">
        <v>37</v>
      </c>
      <c r="H56" s="32">
        <v>165012102</v>
      </c>
      <c r="I56" s="30">
        <f t="shared" si="3"/>
        <v>165012102</v>
      </c>
      <c r="J56" s="53" t="s">
        <v>38</v>
      </c>
      <c r="K56" s="53" t="s">
        <v>38</v>
      </c>
      <c r="L56" s="31" t="s">
        <v>43</v>
      </c>
      <c r="M56" s="90">
        <f t="shared" si="0"/>
        <v>0</v>
      </c>
    </row>
    <row r="57" spans="2:13" s="20" customFormat="1" ht="93" customHeight="1" x14ac:dyDescent="0.25">
      <c r="B57" s="53">
        <v>44101700</v>
      </c>
      <c r="C57" s="28" t="s">
        <v>111</v>
      </c>
      <c r="D57" s="29" t="s">
        <v>60</v>
      </c>
      <c r="E57" s="80" t="s">
        <v>70</v>
      </c>
      <c r="F57" s="80" t="s">
        <v>36</v>
      </c>
      <c r="G57" s="53" t="s">
        <v>37</v>
      </c>
      <c r="H57" s="30">
        <v>4382007</v>
      </c>
      <c r="I57" s="30">
        <f t="shared" si="3"/>
        <v>4382007</v>
      </c>
      <c r="J57" s="53" t="s">
        <v>38</v>
      </c>
      <c r="K57" s="53" t="s">
        <v>38</v>
      </c>
      <c r="L57" s="31" t="s">
        <v>43</v>
      </c>
      <c r="M57" s="90">
        <f t="shared" si="0"/>
        <v>0</v>
      </c>
    </row>
    <row r="58" spans="2:13" s="20" customFormat="1" ht="71.25" x14ac:dyDescent="0.25">
      <c r="B58" s="53">
        <v>44101700</v>
      </c>
      <c r="C58" s="28" t="s">
        <v>80</v>
      </c>
      <c r="D58" s="29" t="s">
        <v>34</v>
      </c>
      <c r="E58" s="80" t="s">
        <v>52</v>
      </c>
      <c r="F58" s="80" t="s">
        <v>47</v>
      </c>
      <c r="G58" s="53" t="s">
        <v>37</v>
      </c>
      <c r="H58" s="30">
        <v>12852000</v>
      </c>
      <c r="I58" s="30">
        <f t="shared" si="3"/>
        <v>12852000</v>
      </c>
      <c r="J58" s="53" t="s">
        <v>38</v>
      </c>
      <c r="K58" s="53" t="s">
        <v>38</v>
      </c>
      <c r="L58" s="31" t="s">
        <v>43</v>
      </c>
      <c r="M58" s="90">
        <f t="shared" si="0"/>
        <v>0</v>
      </c>
    </row>
    <row r="59" spans="2:13" s="20" customFormat="1" ht="71.25" x14ac:dyDescent="0.25">
      <c r="B59" s="53">
        <v>44101700</v>
      </c>
      <c r="C59" s="28" t="s">
        <v>89</v>
      </c>
      <c r="D59" s="29" t="s">
        <v>34</v>
      </c>
      <c r="E59" s="80" t="s">
        <v>52</v>
      </c>
      <c r="F59" s="80" t="s">
        <v>47</v>
      </c>
      <c r="G59" s="53" t="s">
        <v>37</v>
      </c>
      <c r="H59" s="30">
        <v>8746500</v>
      </c>
      <c r="I59" s="30">
        <f t="shared" si="3"/>
        <v>8746500</v>
      </c>
      <c r="J59" s="53" t="s">
        <v>38</v>
      </c>
      <c r="K59" s="53" t="s">
        <v>38</v>
      </c>
      <c r="L59" s="31" t="s">
        <v>43</v>
      </c>
      <c r="M59" s="90">
        <f t="shared" si="0"/>
        <v>0</v>
      </c>
    </row>
    <row r="60" spans="2:13" s="20" customFormat="1" ht="71.25" x14ac:dyDescent="0.25">
      <c r="B60" s="37">
        <v>30171500</v>
      </c>
      <c r="C60" s="28" t="s">
        <v>86</v>
      </c>
      <c r="D60" s="38" t="s">
        <v>77</v>
      </c>
      <c r="E60" s="80" t="s">
        <v>85</v>
      </c>
      <c r="F60" s="80" t="s">
        <v>47</v>
      </c>
      <c r="G60" s="53" t="s">
        <v>56</v>
      </c>
      <c r="H60" s="30">
        <v>12852000</v>
      </c>
      <c r="I60" s="30">
        <f t="shared" si="3"/>
        <v>12852000</v>
      </c>
      <c r="J60" s="53" t="s">
        <v>38</v>
      </c>
      <c r="K60" s="53" t="s">
        <v>38</v>
      </c>
      <c r="L60" s="31" t="s">
        <v>43</v>
      </c>
      <c r="M60" s="90">
        <f t="shared" si="0"/>
        <v>0</v>
      </c>
    </row>
    <row r="61" spans="2:13" s="20" customFormat="1" ht="78.75" customHeight="1" x14ac:dyDescent="0.25">
      <c r="B61" s="37">
        <v>30171500</v>
      </c>
      <c r="C61" s="28" t="s">
        <v>112</v>
      </c>
      <c r="D61" s="38" t="s">
        <v>77</v>
      </c>
      <c r="E61" s="80" t="s">
        <v>82</v>
      </c>
      <c r="F61" s="80" t="s">
        <v>47</v>
      </c>
      <c r="G61" s="53" t="s">
        <v>56</v>
      </c>
      <c r="H61" s="32">
        <v>2570400</v>
      </c>
      <c r="I61" s="30">
        <f t="shared" si="3"/>
        <v>2570400</v>
      </c>
      <c r="J61" s="53" t="s">
        <v>38</v>
      </c>
      <c r="K61" s="53" t="s">
        <v>38</v>
      </c>
      <c r="L61" s="31" t="s">
        <v>43</v>
      </c>
      <c r="M61" s="90">
        <f t="shared" si="0"/>
        <v>0</v>
      </c>
    </row>
    <row r="62" spans="2:13" s="20" customFormat="1" ht="71.25" x14ac:dyDescent="0.25">
      <c r="B62" s="53">
        <v>72103300</v>
      </c>
      <c r="C62" s="28" t="s">
        <v>91</v>
      </c>
      <c r="D62" s="29" t="s">
        <v>45</v>
      </c>
      <c r="E62" s="80" t="s">
        <v>85</v>
      </c>
      <c r="F62" s="80" t="s">
        <v>42</v>
      </c>
      <c r="G62" s="53" t="s">
        <v>56</v>
      </c>
      <c r="H62" s="36">
        <v>100000000</v>
      </c>
      <c r="I62" s="36">
        <f>+H62</f>
        <v>100000000</v>
      </c>
      <c r="J62" s="53" t="s">
        <v>38</v>
      </c>
      <c r="K62" s="53" t="s">
        <v>38</v>
      </c>
      <c r="L62" s="31" t="s">
        <v>43</v>
      </c>
      <c r="M62" s="90">
        <f t="shared" si="0"/>
        <v>0</v>
      </c>
    </row>
    <row r="63" spans="2:13" s="20" customFormat="1" ht="71.25" x14ac:dyDescent="0.25">
      <c r="B63" s="80">
        <v>72103300</v>
      </c>
      <c r="C63" s="28" t="s">
        <v>242</v>
      </c>
      <c r="D63" s="29" t="s">
        <v>45</v>
      </c>
      <c r="E63" s="80" t="s">
        <v>85</v>
      </c>
      <c r="F63" s="80" t="s">
        <v>47</v>
      </c>
      <c r="G63" s="80" t="s">
        <v>56</v>
      </c>
      <c r="H63" s="36">
        <v>35000000</v>
      </c>
      <c r="I63" s="36">
        <f>+H63</f>
        <v>35000000</v>
      </c>
      <c r="J63" s="80" t="s">
        <v>38</v>
      </c>
      <c r="K63" s="80" t="s">
        <v>38</v>
      </c>
      <c r="L63" s="31" t="s">
        <v>43</v>
      </c>
      <c r="M63" s="90">
        <f t="shared" si="0"/>
        <v>0</v>
      </c>
    </row>
    <row r="64" spans="2:13" s="20" customFormat="1" ht="71.25" x14ac:dyDescent="0.25">
      <c r="B64" s="37">
        <v>72103300</v>
      </c>
      <c r="C64" s="28" t="s">
        <v>113</v>
      </c>
      <c r="D64" s="38" t="s">
        <v>77</v>
      </c>
      <c r="E64" s="80" t="s">
        <v>85</v>
      </c>
      <c r="F64" s="80" t="s">
        <v>47</v>
      </c>
      <c r="G64" s="53" t="s">
        <v>56</v>
      </c>
      <c r="H64" s="30">
        <v>20000000</v>
      </c>
      <c r="I64" s="30">
        <f t="shared" ref="I64" si="4">+H64</f>
        <v>20000000</v>
      </c>
      <c r="J64" s="53" t="s">
        <v>38</v>
      </c>
      <c r="K64" s="53" t="s">
        <v>38</v>
      </c>
      <c r="L64" s="31" t="s">
        <v>43</v>
      </c>
      <c r="M64" s="90">
        <f t="shared" si="0"/>
        <v>0</v>
      </c>
    </row>
    <row r="65" spans="2:13" s="20" customFormat="1" ht="71.25" x14ac:dyDescent="0.25">
      <c r="B65" s="53">
        <v>72103300</v>
      </c>
      <c r="C65" s="28" t="s">
        <v>97</v>
      </c>
      <c r="D65" s="29" t="s">
        <v>39</v>
      </c>
      <c r="E65" s="80" t="s">
        <v>67</v>
      </c>
      <c r="F65" s="80" t="s">
        <v>47</v>
      </c>
      <c r="G65" s="53" t="s">
        <v>37</v>
      </c>
      <c r="H65" s="36">
        <v>100000000</v>
      </c>
      <c r="I65" s="36">
        <f t="shared" ref="I65:I74" si="5">+H65</f>
        <v>100000000</v>
      </c>
      <c r="J65" s="53" t="s">
        <v>38</v>
      </c>
      <c r="K65" s="53" t="s">
        <v>38</v>
      </c>
      <c r="L65" s="31" t="s">
        <v>43</v>
      </c>
      <c r="M65" s="90">
        <f t="shared" si="0"/>
        <v>0</v>
      </c>
    </row>
    <row r="66" spans="2:13" s="20" customFormat="1" ht="71.25" x14ac:dyDescent="0.25">
      <c r="B66" s="37">
        <v>92121801</v>
      </c>
      <c r="C66" s="28" t="s">
        <v>123</v>
      </c>
      <c r="D66" s="38" t="s">
        <v>87</v>
      </c>
      <c r="E66" s="80" t="s">
        <v>85</v>
      </c>
      <c r="F66" s="80" t="s">
        <v>55</v>
      </c>
      <c r="G66" s="53" t="s">
        <v>37</v>
      </c>
      <c r="H66" s="32">
        <v>640000000</v>
      </c>
      <c r="I66" s="36">
        <f t="shared" si="5"/>
        <v>640000000</v>
      </c>
      <c r="J66" s="53" t="s">
        <v>38</v>
      </c>
      <c r="K66" s="53" t="s">
        <v>38</v>
      </c>
      <c r="L66" s="31" t="s">
        <v>43</v>
      </c>
      <c r="M66" s="90">
        <f t="shared" si="0"/>
        <v>0</v>
      </c>
    </row>
    <row r="67" spans="2:13" s="20" customFormat="1" ht="71.25" x14ac:dyDescent="0.25">
      <c r="B67" s="37">
        <v>92121801</v>
      </c>
      <c r="C67" s="28" t="s">
        <v>243</v>
      </c>
      <c r="D67" s="38" t="s">
        <v>87</v>
      </c>
      <c r="E67" s="80" t="s">
        <v>85</v>
      </c>
      <c r="F67" s="80" t="s">
        <v>55</v>
      </c>
      <c r="G67" s="80" t="s">
        <v>37</v>
      </c>
      <c r="H67" s="32">
        <v>250000000</v>
      </c>
      <c r="I67" s="36">
        <f t="shared" si="5"/>
        <v>250000000</v>
      </c>
      <c r="J67" s="80" t="s">
        <v>38</v>
      </c>
      <c r="K67" s="80" t="s">
        <v>38</v>
      </c>
      <c r="L67" s="31" t="s">
        <v>43</v>
      </c>
      <c r="M67" s="90">
        <f t="shared" si="0"/>
        <v>0</v>
      </c>
    </row>
    <row r="68" spans="2:13" s="20" customFormat="1" ht="85.5" x14ac:dyDescent="0.25">
      <c r="B68" s="53">
        <v>44122001</v>
      </c>
      <c r="C68" s="28" t="s">
        <v>48</v>
      </c>
      <c r="D68" s="29" t="s">
        <v>39</v>
      </c>
      <c r="E68" s="80" t="s">
        <v>49</v>
      </c>
      <c r="F68" s="80" t="s">
        <v>50</v>
      </c>
      <c r="G68" s="53" t="s">
        <v>37</v>
      </c>
      <c r="H68" s="30">
        <v>450757400</v>
      </c>
      <c r="I68" s="30">
        <f t="shared" si="5"/>
        <v>450757400</v>
      </c>
      <c r="J68" s="53" t="s">
        <v>38</v>
      </c>
      <c r="K68" s="53" t="s">
        <v>38</v>
      </c>
      <c r="L68" s="31" t="s">
        <v>43</v>
      </c>
      <c r="M68" s="90">
        <f t="shared" si="0"/>
        <v>0</v>
      </c>
    </row>
    <row r="69" spans="2:13" s="20" customFormat="1" ht="100.5" customHeight="1" x14ac:dyDescent="0.25">
      <c r="B69" s="53">
        <v>39121321</v>
      </c>
      <c r="C69" s="28" t="s">
        <v>51</v>
      </c>
      <c r="D69" s="29" t="s">
        <v>34</v>
      </c>
      <c r="E69" s="80" t="s">
        <v>52</v>
      </c>
      <c r="F69" s="80" t="s">
        <v>47</v>
      </c>
      <c r="G69" s="53" t="s">
        <v>37</v>
      </c>
      <c r="H69" s="30">
        <v>32350747</v>
      </c>
      <c r="I69" s="30">
        <f t="shared" si="5"/>
        <v>32350747</v>
      </c>
      <c r="J69" s="53" t="s">
        <v>38</v>
      </c>
      <c r="K69" s="53" t="s">
        <v>38</v>
      </c>
      <c r="L69" s="31" t="s">
        <v>43</v>
      </c>
      <c r="M69" s="90">
        <f t="shared" si="0"/>
        <v>0</v>
      </c>
    </row>
    <row r="70" spans="2:13" s="20" customFormat="1" ht="118.5" customHeight="1" x14ac:dyDescent="0.25">
      <c r="B70" s="33">
        <v>55121715</v>
      </c>
      <c r="C70" s="28" t="s">
        <v>53</v>
      </c>
      <c r="D70" s="29" t="s">
        <v>120</v>
      </c>
      <c r="E70" s="80" t="s">
        <v>54</v>
      </c>
      <c r="F70" s="34" t="s">
        <v>55</v>
      </c>
      <c r="G70" s="53" t="s">
        <v>37</v>
      </c>
      <c r="H70" s="32">
        <v>3500000</v>
      </c>
      <c r="I70" s="30">
        <f t="shared" si="5"/>
        <v>3500000</v>
      </c>
      <c r="J70" s="53" t="s">
        <v>38</v>
      </c>
      <c r="K70" s="53" t="s">
        <v>38</v>
      </c>
      <c r="L70" s="31" t="s">
        <v>43</v>
      </c>
      <c r="M70" s="90">
        <f t="shared" si="0"/>
        <v>0</v>
      </c>
    </row>
    <row r="71" spans="2:13" s="20" customFormat="1" ht="104.25" customHeight="1" x14ac:dyDescent="0.25">
      <c r="B71" s="33">
        <v>24101510</v>
      </c>
      <c r="C71" s="28" t="s">
        <v>114</v>
      </c>
      <c r="D71" s="38" t="s">
        <v>45</v>
      </c>
      <c r="E71" s="80" t="s">
        <v>54</v>
      </c>
      <c r="F71" s="80" t="s">
        <v>47</v>
      </c>
      <c r="G71" s="53" t="s">
        <v>37</v>
      </c>
      <c r="H71" s="32">
        <v>6350000</v>
      </c>
      <c r="I71" s="30">
        <f t="shared" si="5"/>
        <v>6350000</v>
      </c>
      <c r="J71" s="53" t="s">
        <v>38</v>
      </c>
      <c r="K71" s="53" t="s">
        <v>38</v>
      </c>
      <c r="L71" s="31" t="s">
        <v>43</v>
      </c>
      <c r="M71" s="90">
        <f t="shared" si="0"/>
        <v>0</v>
      </c>
    </row>
    <row r="72" spans="2:13" s="20" customFormat="1" ht="106.5" customHeight="1" x14ac:dyDescent="0.25">
      <c r="B72" s="53">
        <v>82121901</v>
      </c>
      <c r="C72" s="28" t="s">
        <v>76</v>
      </c>
      <c r="D72" s="29" t="s">
        <v>77</v>
      </c>
      <c r="E72" s="80" t="s">
        <v>67</v>
      </c>
      <c r="F72" s="80" t="s">
        <v>47</v>
      </c>
      <c r="G72" s="53" t="s">
        <v>37</v>
      </c>
      <c r="H72" s="30">
        <v>10880646</v>
      </c>
      <c r="I72" s="30">
        <f t="shared" si="5"/>
        <v>10880646</v>
      </c>
      <c r="J72" s="53" t="s">
        <v>38</v>
      </c>
      <c r="K72" s="53" t="s">
        <v>38</v>
      </c>
      <c r="L72" s="31" t="s">
        <v>43</v>
      </c>
      <c r="M72" s="90">
        <f t="shared" si="0"/>
        <v>0</v>
      </c>
    </row>
    <row r="73" spans="2:13" s="20" customFormat="1" ht="104.25" customHeight="1" x14ac:dyDescent="0.25">
      <c r="B73" s="37">
        <v>51100000</v>
      </c>
      <c r="C73" s="28" t="s">
        <v>115</v>
      </c>
      <c r="D73" s="38" t="s">
        <v>39</v>
      </c>
      <c r="E73" s="80" t="s">
        <v>116</v>
      </c>
      <c r="F73" s="80" t="s">
        <v>47</v>
      </c>
      <c r="G73" s="53" t="s">
        <v>37</v>
      </c>
      <c r="H73" s="30">
        <v>18000000</v>
      </c>
      <c r="I73" s="30">
        <f t="shared" si="5"/>
        <v>18000000</v>
      </c>
      <c r="J73" s="53" t="s">
        <v>38</v>
      </c>
      <c r="K73" s="53" t="s">
        <v>38</v>
      </c>
      <c r="L73" s="31" t="s">
        <v>43</v>
      </c>
      <c r="M73" s="90">
        <f t="shared" si="0"/>
        <v>0</v>
      </c>
    </row>
    <row r="74" spans="2:13" s="20" customFormat="1" ht="106.5" customHeight="1" x14ac:dyDescent="0.25">
      <c r="B74" s="53">
        <v>78131804</v>
      </c>
      <c r="C74" s="28" t="s">
        <v>79</v>
      </c>
      <c r="D74" s="29" t="s">
        <v>60</v>
      </c>
      <c r="E74" s="80" t="s">
        <v>35</v>
      </c>
      <c r="F74" s="80" t="s">
        <v>42</v>
      </c>
      <c r="G74" s="53" t="s">
        <v>37</v>
      </c>
      <c r="H74" s="32">
        <v>72511476</v>
      </c>
      <c r="I74" s="30">
        <f t="shared" si="5"/>
        <v>72511476</v>
      </c>
      <c r="J74" s="53" t="s">
        <v>38</v>
      </c>
      <c r="K74" s="53" t="s">
        <v>38</v>
      </c>
      <c r="L74" s="31" t="s">
        <v>43</v>
      </c>
      <c r="M74" s="90">
        <f t="shared" si="0"/>
        <v>0</v>
      </c>
    </row>
    <row r="75" spans="2:13" s="20" customFormat="1" ht="109.5" customHeight="1" x14ac:dyDescent="0.25">
      <c r="B75" s="37">
        <v>10141501</v>
      </c>
      <c r="C75" s="28" t="s">
        <v>126</v>
      </c>
      <c r="D75" s="83" t="s">
        <v>60</v>
      </c>
      <c r="E75" s="28" t="s">
        <v>82</v>
      </c>
      <c r="F75" s="28" t="s">
        <v>55</v>
      </c>
      <c r="G75" s="34" t="s">
        <v>37</v>
      </c>
      <c r="H75" s="39">
        <v>2800000</v>
      </c>
      <c r="I75" s="39">
        <v>2800000</v>
      </c>
      <c r="J75" s="39" t="s">
        <v>38</v>
      </c>
      <c r="K75" s="53" t="s">
        <v>38</v>
      </c>
      <c r="L75" s="31" t="s">
        <v>43</v>
      </c>
      <c r="M75" s="90">
        <f t="shared" si="0"/>
        <v>0</v>
      </c>
    </row>
    <row r="76" spans="2:13" s="20" customFormat="1" ht="191.25" customHeight="1" x14ac:dyDescent="0.25">
      <c r="B76" s="37">
        <v>84131500</v>
      </c>
      <c r="C76" s="28" t="s">
        <v>127</v>
      </c>
      <c r="D76" s="38" t="s">
        <v>60</v>
      </c>
      <c r="E76" s="80" t="s">
        <v>117</v>
      </c>
      <c r="F76" s="80" t="s">
        <v>71</v>
      </c>
      <c r="G76" s="53" t="s">
        <v>37</v>
      </c>
      <c r="H76" s="30">
        <f>1186975775-6435220</f>
        <v>1180540555</v>
      </c>
      <c r="I76" s="30">
        <f>+H76</f>
        <v>1180540555</v>
      </c>
      <c r="J76" s="53" t="s">
        <v>38</v>
      </c>
      <c r="K76" s="53" t="s">
        <v>38</v>
      </c>
      <c r="L76" s="31" t="s">
        <v>43</v>
      </c>
      <c r="M76" s="90">
        <f t="shared" si="0"/>
        <v>0</v>
      </c>
    </row>
    <row r="77" spans="2:13" s="20" customFormat="1" ht="85.5" x14ac:dyDescent="0.25">
      <c r="B77" s="53">
        <v>84131603</v>
      </c>
      <c r="C77" s="61" t="s">
        <v>118</v>
      </c>
      <c r="D77" s="84" t="s">
        <v>60</v>
      </c>
      <c r="E77" s="80" t="s">
        <v>100</v>
      </c>
      <c r="F77" s="80" t="s">
        <v>119</v>
      </c>
      <c r="G77" s="53" t="s">
        <v>37</v>
      </c>
      <c r="H77" s="39">
        <v>6435220</v>
      </c>
      <c r="I77" s="39">
        <f>+H77</f>
        <v>6435220</v>
      </c>
      <c r="J77" s="53" t="s">
        <v>38</v>
      </c>
      <c r="K77" s="53" t="s">
        <v>38</v>
      </c>
      <c r="L77" s="31" t="s">
        <v>43</v>
      </c>
      <c r="M77" s="90">
        <f t="shared" si="0"/>
        <v>0</v>
      </c>
    </row>
    <row r="78" spans="2:13" s="20" customFormat="1" ht="71.25" x14ac:dyDescent="0.25">
      <c r="B78" s="53">
        <v>90101600</v>
      </c>
      <c r="C78" s="28" t="s">
        <v>121</v>
      </c>
      <c r="D78" s="29" t="s">
        <v>34</v>
      </c>
      <c r="E78" s="80" t="s">
        <v>49</v>
      </c>
      <c r="F78" s="34" t="s">
        <v>55</v>
      </c>
      <c r="G78" s="53" t="s">
        <v>37</v>
      </c>
      <c r="H78" s="32">
        <v>180000000</v>
      </c>
      <c r="I78" s="32">
        <f>+H78</f>
        <v>180000000</v>
      </c>
      <c r="J78" s="53" t="s">
        <v>38</v>
      </c>
      <c r="K78" s="53" t="s">
        <v>38</v>
      </c>
      <c r="L78" s="31" t="s">
        <v>43</v>
      </c>
      <c r="M78" s="90">
        <f t="shared" si="0"/>
        <v>0</v>
      </c>
    </row>
    <row r="79" spans="2:13" s="20" customFormat="1" ht="82.5" customHeight="1" x14ac:dyDescent="0.25">
      <c r="B79" s="37">
        <v>80111701</v>
      </c>
      <c r="C79" s="28" t="s">
        <v>124</v>
      </c>
      <c r="D79" s="29" t="s">
        <v>39</v>
      </c>
      <c r="E79" s="80" t="s">
        <v>125</v>
      </c>
      <c r="F79" s="34" t="s">
        <v>55</v>
      </c>
      <c r="G79" s="53" t="s">
        <v>37</v>
      </c>
      <c r="H79" s="32">
        <v>40000000</v>
      </c>
      <c r="I79" s="32">
        <f>+H79</f>
        <v>40000000</v>
      </c>
      <c r="J79" s="53" t="s">
        <v>38</v>
      </c>
      <c r="K79" s="53" t="s">
        <v>38</v>
      </c>
      <c r="L79" s="31" t="s">
        <v>43</v>
      </c>
      <c r="M79" s="90">
        <f t="shared" si="0"/>
        <v>0</v>
      </c>
    </row>
    <row r="80" spans="2:13" s="20" customFormat="1" ht="70.5" customHeight="1" x14ac:dyDescent="0.3">
      <c r="B80" s="53">
        <v>72102900</v>
      </c>
      <c r="C80" s="43" t="s">
        <v>128</v>
      </c>
      <c r="D80" s="29" t="s">
        <v>39</v>
      </c>
      <c r="E80" s="80" t="s">
        <v>67</v>
      </c>
      <c r="F80" s="80" t="s">
        <v>47</v>
      </c>
      <c r="G80" s="53" t="s">
        <v>37</v>
      </c>
      <c r="H80" s="36">
        <v>100000000</v>
      </c>
      <c r="I80" s="36">
        <f t="shared" ref="I80:I81" si="6">+H80</f>
        <v>100000000</v>
      </c>
      <c r="J80" s="53" t="s">
        <v>38</v>
      </c>
      <c r="K80" s="53" t="s">
        <v>38</v>
      </c>
      <c r="L80" s="31" t="s">
        <v>43</v>
      </c>
      <c r="M80" s="90">
        <f t="shared" si="0"/>
        <v>0</v>
      </c>
    </row>
    <row r="81" spans="2:13" s="20" customFormat="1" ht="71.25" x14ac:dyDescent="0.25">
      <c r="B81" s="53" t="s">
        <v>129</v>
      </c>
      <c r="C81" s="28" t="s">
        <v>130</v>
      </c>
      <c r="D81" s="29" t="s">
        <v>34</v>
      </c>
      <c r="E81" s="80" t="s">
        <v>52</v>
      </c>
      <c r="F81" s="80" t="s">
        <v>36</v>
      </c>
      <c r="G81" s="53" t="s">
        <v>37</v>
      </c>
      <c r="H81" s="32">
        <v>214178580</v>
      </c>
      <c r="I81" s="36">
        <f t="shared" si="6"/>
        <v>214178580</v>
      </c>
      <c r="J81" s="53" t="s">
        <v>38</v>
      </c>
      <c r="K81" s="53" t="s">
        <v>38</v>
      </c>
      <c r="L81" s="31" t="s">
        <v>43</v>
      </c>
      <c r="M81" s="90">
        <f t="shared" si="0"/>
        <v>0</v>
      </c>
    </row>
    <row r="82" spans="2:13" s="20" customFormat="1" ht="102" customHeight="1" x14ac:dyDescent="0.25">
      <c r="B82" s="44">
        <v>80111701</v>
      </c>
      <c r="C82" s="28" t="s">
        <v>244</v>
      </c>
      <c r="D82" s="29" t="s">
        <v>34</v>
      </c>
      <c r="E82" s="80" t="s">
        <v>151</v>
      </c>
      <c r="F82" s="80" t="s">
        <v>36</v>
      </c>
      <c r="G82" s="80" t="s">
        <v>37</v>
      </c>
      <c r="H82" s="32">
        <v>29000000</v>
      </c>
      <c r="I82" s="36">
        <f>+H82</f>
        <v>29000000</v>
      </c>
      <c r="J82" s="80" t="s">
        <v>38</v>
      </c>
      <c r="K82" s="80" t="s">
        <v>38</v>
      </c>
      <c r="L82" s="31" t="s">
        <v>43</v>
      </c>
      <c r="M82" s="90">
        <f t="shared" si="0"/>
        <v>0</v>
      </c>
    </row>
    <row r="83" spans="2:13" s="20" customFormat="1" ht="113.25" customHeight="1" x14ac:dyDescent="0.3">
      <c r="B83" s="44">
        <v>80111701</v>
      </c>
      <c r="C83" s="43" t="s">
        <v>245</v>
      </c>
      <c r="D83" s="29" t="s">
        <v>39</v>
      </c>
      <c r="E83" s="80" t="s">
        <v>151</v>
      </c>
      <c r="F83" s="80" t="s">
        <v>47</v>
      </c>
      <c r="G83" s="80" t="s">
        <v>37</v>
      </c>
      <c r="H83" s="36">
        <v>150000000</v>
      </c>
      <c r="I83" s="36">
        <f t="shared" ref="I83:I84" si="7">+H83</f>
        <v>150000000</v>
      </c>
      <c r="J83" s="80" t="s">
        <v>38</v>
      </c>
      <c r="K83" s="80" t="s">
        <v>38</v>
      </c>
      <c r="L83" s="31" t="s">
        <v>43</v>
      </c>
      <c r="M83" s="90">
        <f t="shared" si="0"/>
        <v>0</v>
      </c>
    </row>
    <row r="84" spans="2:13" s="20" customFormat="1" ht="102" customHeight="1" x14ac:dyDescent="0.25">
      <c r="B84" s="44">
        <v>80111701</v>
      </c>
      <c r="C84" s="28" t="s">
        <v>246</v>
      </c>
      <c r="D84" s="29" t="s">
        <v>34</v>
      </c>
      <c r="E84" s="80" t="s">
        <v>247</v>
      </c>
      <c r="F84" s="80" t="s">
        <v>36</v>
      </c>
      <c r="G84" s="80" t="s">
        <v>37</v>
      </c>
      <c r="H84" s="32">
        <v>29000000</v>
      </c>
      <c r="I84" s="36">
        <f t="shared" si="7"/>
        <v>29000000</v>
      </c>
      <c r="J84" s="80" t="s">
        <v>38</v>
      </c>
      <c r="K84" s="80" t="s">
        <v>38</v>
      </c>
      <c r="L84" s="31" t="s">
        <v>43</v>
      </c>
      <c r="M84" s="90">
        <f t="shared" si="0"/>
        <v>0</v>
      </c>
    </row>
    <row r="85" spans="2:13" s="20" customFormat="1" ht="75" x14ac:dyDescent="0.25">
      <c r="B85" s="44">
        <v>93151607</v>
      </c>
      <c r="C85" s="48" t="s">
        <v>136</v>
      </c>
      <c r="D85" s="45" t="s">
        <v>39</v>
      </c>
      <c r="E85" s="44" t="s">
        <v>133</v>
      </c>
      <c r="F85" s="44" t="s">
        <v>134</v>
      </c>
      <c r="G85" s="44" t="s">
        <v>37</v>
      </c>
      <c r="H85" s="46">
        <v>214676000</v>
      </c>
      <c r="I85" s="46">
        <f>+H85</f>
        <v>214676000</v>
      </c>
      <c r="J85" s="44" t="s">
        <v>135</v>
      </c>
      <c r="K85" s="53" t="s">
        <v>228</v>
      </c>
      <c r="L85" s="47" t="s">
        <v>141</v>
      </c>
      <c r="M85" s="90">
        <f t="shared" si="0"/>
        <v>0</v>
      </c>
    </row>
    <row r="86" spans="2:13" s="20" customFormat="1" ht="73.5" customHeight="1" x14ac:dyDescent="0.25">
      <c r="B86" s="44">
        <v>43211500</v>
      </c>
      <c r="C86" s="80" t="s">
        <v>139</v>
      </c>
      <c r="D86" s="29" t="s">
        <v>137</v>
      </c>
      <c r="E86" s="80" t="s">
        <v>138</v>
      </c>
      <c r="F86" s="80" t="s">
        <v>71</v>
      </c>
      <c r="G86" s="53" t="s">
        <v>37</v>
      </c>
      <c r="H86" s="32">
        <v>238000000</v>
      </c>
      <c r="I86" s="32">
        <v>238000000</v>
      </c>
      <c r="J86" s="53" t="s">
        <v>38</v>
      </c>
      <c r="K86" s="53" t="s">
        <v>38</v>
      </c>
      <c r="L86" s="31" t="s">
        <v>230</v>
      </c>
      <c r="M86" s="90">
        <f t="shared" si="0"/>
        <v>0</v>
      </c>
    </row>
    <row r="87" spans="2:13" s="20" customFormat="1" ht="99.75" x14ac:dyDescent="0.25">
      <c r="B87" s="44">
        <v>80111701</v>
      </c>
      <c r="C87" s="80" t="s">
        <v>162</v>
      </c>
      <c r="D87" s="29" t="s">
        <v>163</v>
      </c>
      <c r="E87" s="80" t="s">
        <v>164</v>
      </c>
      <c r="F87" s="80" t="s">
        <v>165</v>
      </c>
      <c r="G87" s="53" t="s">
        <v>37</v>
      </c>
      <c r="H87" s="32">
        <v>54888818</v>
      </c>
      <c r="I87" s="32">
        <f>+H87</f>
        <v>54888818</v>
      </c>
      <c r="J87" s="53" t="s">
        <v>38</v>
      </c>
      <c r="K87" s="53" t="s">
        <v>38</v>
      </c>
      <c r="L87" s="31" t="s">
        <v>230</v>
      </c>
      <c r="M87" s="90">
        <f t="shared" si="0"/>
        <v>0</v>
      </c>
    </row>
    <row r="88" spans="2:13" s="20" customFormat="1" ht="75" x14ac:dyDescent="0.25">
      <c r="B88" s="44">
        <v>80111700</v>
      </c>
      <c r="C88" s="49" t="s">
        <v>140</v>
      </c>
      <c r="D88" s="45" t="s">
        <v>34</v>
      </c>
      <c r="E88" s="44" t="s">
        <v>132</v>
      </c>
      <c r="F88" s="44" t="s">
        <v>36</v>
      </c>
      <c r="G88" s="44" t="s">
        <v>37</v>
      </c>
      <c r="H88" s="46">
        <v>69500000</v>
      </c>
      <c r="I88" s="46">
        <f>+H88</f>
        <v>69500000</v>
      </c>
      <c r="J88" s="44" t="s">
        <v>38</v>
      </c>
      <c r="K88" s="53" t="s">
        <v>38</v>
      </c>
      <c r="L88" s="47" t="s">
        <v>141</v>
      </c>
      <c r="M88" s="90">
        <f t="shared" si="0"/>
        <v>0</v>
      </c>
    </row>
    <row r="89" spans="2:13" s="20" customFormat="1" ht="93.75" customHeight="1" x14ac:dyDescent="0.25">
      <c r="B89" s="44">
        <v>80111701</v>
      </c>
      <c r="C89" s="48" t="s">
        <v>131</v>
      </c>
      <c r="D89" s="45" t="s">
        <v>34</v>
      </c>
      <c r="E89" s="44" t="s">
        <v>132</v>
      </c>
      <c r="F89" s="44" t="s">
        <v>36</v>
      </c>
      <c r="G89" s="44" t="s">
        <v>37</v>
      </c>
      <c r="H89" s="46">
        <v>69500000</v>
      </c>
      <c r="I89" s="46">
        <f>+H89</f>
        <v>69500000</v>
      </c>
      <c r="J89" s="44" t="s">
        <v>38</v>
      </c>
      <c r="K89" s="53" t="s">
        <v>38</v>
      </c>
      <c r="L89" s="47" t="s">
        <v>141</v>
      </c>
      <c r="M89" s="90">
        <f t="shared" ref="M89:M152" si="8">+H89-I89</f>
        <v>0</v>
      </c>
    </row>
    <row r="90" spans="2:13" s="20" customFormat="1" ht="89.25" customHeight="1" x14ac:dyDescent="0.25">
      <c r="B90" s="44">
        <v>84121800</v>
      </c>
      <c r="C90" s="48" t="s">
        <v>142</v>
      </c>
      <c r="D90" s="45" t="s">
        <v>34</v>
      </c>
      <c r="E90" s="44" t="s">
        <v>133</v>
      </c>
      <c r="F90" s="44" t="s">
        <v>36</v>
      </c>
      <c r="G90" s="44" t="s">
        <v>37</v>
      </c>
      <c r="H90" s="46">
        <v>15000000</v>
      </c>
      <c r="I90" s="46">
        <f>+H90</f>
        <v>15000000</v>
      </c>
      <c r="J90" s="44" t="s">
        <v>38</v>
      </c>
      <c r="K90" s="53" t="s">
        <v>38</v>
      </c>
      <c r="L90" s="47" t="s">
        <v>141</v>
      </c>
      <c r="M90" s="90">
        <f t="shared" si="8"/>
        <v>0</v>
      </c>
    </row>
    <row r="91" spans="2:13" s="20" customFormat="1" ht="75" x14ac:dyDescent="0.25">
      <c r="B91" s="44">
        <v>84121800</v>
      </c>
      <c r="C91" s="48" t="s">
        <v>143</v>
      </c>
      <c r="D91" s="45" t="s">
        <v>34</v>
      </c>
      <c r="E91" s="44" t="s">
        <v>133</v>
      </c>
      <c r="F91" s="44" t="s">
        <v>36</v>
      </c>
      <c r="G91" s="44" t="s">
        <v>37</v>
      </c>
      <c r="H91" s="46">
        <v>6000000</v>
      </c>
      <c r="I91" s="46">
        <f>+H91</f>
        <v>6000000</v>
      </c>
      <c r="J91" s="44" t="s">
        <v>38</v>
      </c>
      <c r="K91" s="53" t="s">
        <v>38</v>
      </c>
      <c r="L91" s="47" t="s">
        <v>141</v>
      </c>
      <c r="M91" s="90">
        <f t="shared" si="8"/>
        <v>0</v>
      </c>
    </row>
    <row r="92" spans="2:13" s="20" customFormat="1" ht="94.5" customHeight="1" x14ac:dyDescent="0.25">
      <c r="B92" s="44">
        <v>80111701</v>
      </c>
      <c r="C92" s="48" t="s">
        <v>144</v>
      </c>
      <c r="D92" s="45" t="s">
        <v>34</v>
      </c>
      <c r="E92" s="44" t="s">
        <v>155</v>
      </c>
      <c r="F92" s="44" t="s">
        <v>36</v>
      </c>
      <c r="G92" s="44" t="s">
        <v>56</v>
      </c>
      <c r="H92" s="46">
        <v>85000000</v>
      </c>
      <c r="I92" s="46">
        <f t="shared" ref="I92:I101" si="9">+H92</f>
        <v>85000000</v>
      </c>
      <c r="J92" s="44" t="s">
        <v>38</v>
      </c>
      <c r="K92" s="53" t="s">
        <v>38</v>
      </c>
      <c r="L92" s="47" t="s">
        <v>154</v>
      </c>
      <c r="M92" s="90">
        <f t="shared" si="8"/>
        <v>0</v>
      </c>
    </row>
    <row r="93" spans="2:13" s="20" customFormat="1" ht="98.25" customHeight="1" x14ac:dyDescent="0.25">
      <c r="B93" s="44">
        <v>80111701</v>
      </c>
      <c r="C93" s="48" t="s">
        <v>144</v>
      </c>
      <c r="D93" s="45" t="s">
        <v>34</v>
      </c>
      <c r="E93" s="44" t="s">
        <v>156</v>
      </c>
      <c r="F93" s="44" t="s">
        <v>36</v>
      </c>
      <c r="G93" s="44" t="s">
        <v>37</v>
      </c>
      <c r="H93" s="46">
        <v>67986500</v>
      </c>
      <c r="I93" s="46">
        <f t="shared" si="9"/>
        <v>67986500</v>
      </c>
      <c r="J93" s="44" t="s">
        <v>38</v>
      </c>
      <c r="K93" s="53" t="s">
        <v>38</v>
      </c>
      <c r="L93" s="47" t="s">
        <v>154</v>
      </c>
      <c r="M93" s="90">
        <f t="shared" si="8"/>
        <v>0</v>
      </c>
    </row>
    <row r="94" spans="2:13" s="20" customFormat="1" ht="102" customHeight="1" x14ac:dyDescent="0.25">
      <c r="B94" s="44">
        <v>80111701</v>
      </c>
      <c r="C94" s="48" t="s">
        <v>145</v>
      </c>
      <c r="D94" s="45" t="s">
        <v>34</v>
      </c>
      <c r="E94" s="44" t="s">
        <v>157</v>
      </c>
      <c r="F94" s="44" t="s">
        <v>36</v>
      </c>
      <c r="G94" s="44" t="s">
        <v>37</v>
      </c>
      <c r="H94" s="46">
        <v>54888818</v>
      </c>
      <c r="I94" s="46">
        <f t="shared" si="9"/>
        <v>54888818</v>
      </c>
      <c r="J94" s="44" t="s">
        <v>38</v>
      </c>
      <c r="K94" s="53" t="s">
        <v>38</v>
      </c>
      <c r="L94" s="47" t="s">
        <v>154</v>
      </c>
      <c r="M94" s="90">
        <f t="shared" si="8"/>
        <v>0</v>
      </c>
    </row>
    <row r="95" spans="2:13" s="20" customFormat="1" ht="87.75" customHeight="1" x14ac:dyDescent="0.25">
      <c r="B95" s="44">
        <v>80111701</v>
      </c>
      <c r="C95" s="48" t="s">
        <v>146</v>
      </c>
      <c r="D95" s="45" t="s">
        <v>34</v>
      </c>
      <c r="E95" s="44" t="s">
        <v>157</v>
      </c>
      <c r="F95" s="44" t="s">
        <v>36</v>
      </c>
      <c r="G95" s="44" t="s">
        <v>37</v>
      </c>
      <c r="H95" s="46">
        <v>99000000</v>
      </c>
      <c r="I95" s="46">
        <f t="shared" si="9"/>
        <v>99000000</v>
      </c>
      <c r="J95" s="44" t="s">
        <v>38</v>
      </c>
      <c r="K95" s="53" t="s">
        <v>38</v>
      </c>
      <c r="L95" s="47" t="s">
        <v>154</v>
      </c>
      <c r="M95" s="90">
        <f t="shared" si="8"/>
        <v>0</v>
      </c>
    </row>
    <row r="96" spans="2:13" s="20" customFormat="1" ht="96.75" customHeight="1" x14ac:dyDescent="0.25">
      <c r="B96" s="44">
        <v>80111701</v>
      </c>
      <c r="C96" s="48" t="s">
        <v>147</v>
      </c>
      <c r="D96" s="45" t="s">
        <v>34</v>
      </c>
      <c r="E96" s="44" t="s">
        <v>158</v>
      </c>
      <c r="F96" s="44" t="s">
        <v>36</v>
      </c>
      <c r="G96" s="44" t="s">
        <v>37</v>
      </c>
      <c r="H96" s="46">
        <v>67673460</v>
      </c>
      <c r="I96" s="46">
        <f t="shared" si="9"/>
        <v>67673460</v>
      </c>
      <c r="J96" s="44" t="s">
        <v>38</v>
      </c>
      <c r="K96" s="53" t="s">
        <v>38</v>
      </c>
      <c r="L96" s="47" t="s">
        <v>154</v>
      </c>
      <c r="M96" s="90">
        <f t="shared" si="8"/>
        <v>0</v>
      </c>
    </row>
    <row r="97" spans="2:13" s="20" customFormat="1" ht="95.25" customHeight="1" x14ac:dyDescent="0.25">
      <c r="B97" s="44">
        <v>80111701</v>
      </c>
      <c r="C97" s="48" t="s">
        <v>148</v>
      </c>
      <c r="D97" s="45" t="s">
        <v>34</v>
      </c>
      <c r="E97" s="44" t="s">
        <v>157</v>
      </c>
      <c r="F97" s="44" t="s">
        <v>36</v>
      </c>
      <c r="G97" s="44" t="s">
        <v>37</v>
      </c>
      <c r="H97" s="46">
        <v>67673460</v>
      </c>
      <c r="I97" s="46">
        <f t="shared" si="9"/>
        <v>67673460</v>
      </c>
      <c r="J97" s="44" t="s">
        <v>38</v>
      </c>
      <c r="K97" s="53" t="s">
        <v>38</v>
      </c>
      <c r="L97" s="47" t="s">
        <v>154</v>
      </c>
      <c r="M97" s="90">
        <f t="shared" si="8"/>
        <v>0</v>
      </c>
    </row>
    <row r="98" spans="2:13" s="20" customFormat="1" ht="99.75" customHeight="1" x14ac:dyDescent="0.25">
      <c r="B98" s="44">
        <v>80111701</v>
      </c>
      <c r="C98" s="48" t="s">
        <v>149</v>
      </c>
      <c r="D98" s="45" t="s">
        <v>34</v>
      </c>
      <c r="E98" s="44" t="s">
        <v>159</v>
      </c>
      <c r="F98" s="44" t="s">
        <v>36</v>
      </c>
      <c r="G98" s="44" t="s">
        <v>37</v>
      </c>
      <c r="H98" s="46">
        <v>109480000</v>
      </c>
      <c r="I98" s="46">
        <f t="shared" si="9"/>
        <v>109480000</v>
      </c>
      <c r="J98" s="44" t="s">
        <v>38</v>
      </c>
      <c r="K98" s="53" t="s">
        <v>38</v>
      </c>
      <c r="L98" s="47" t="s">
        <v>154</v>
      </c>
      <c r="M98" s="90">
        <f t="shared" si="8"/>
        <v>0</v>
      </c>
    </row>
    <row r="99" spans="2:13" s="20" customFormat="1" ht="108.75" customHeight="1" x14ac:dyDescent="0.25">
      <c r="B99" s="44">
        <v>55101500</v>
      </c>
      <c r="C99" s="48" t="s">
        <v>150</v>
      </c>
      <c r="D99" s="45" t="s">
        <v>34</v>
      </c>
      <c r="E99" s="44" t="s">
        <v>151</v>
      </c>
      <c r="F99" s="44" t="s">
        <v>36</v>
      </c>
      <c r="G99" s="44" t="s">
        <v>37</v>
      </c>
      <c r="H99" s="46">
        <f>1542550</f>
        <v>1542550</v>
      </c>
      <c r="I99" s="46">
        <f t="shared" si="9"/>
        <v>1542550</v>
      </c>
      <c r="J99" s="44" t="s">
        <v>38</v>
      </c>
      <c r="K99" s="53" t="s">
        <v>38</v>
      </c>
      <c r="L99" s="47" t="s">
        <v>154</v>
      </c>
      <c r="M99" s="90">
        <f t="shared" si="8"/>
        <v>0</v>
      </c>
    </row>
    <row r="100" spans="2:13" s="20" customFormat="1" ht="99.75" x14ac:dyDescent="0.25">
      <c r="B100" s="44">
        <v>55101500</v>
      </c>
      <c r="C100" s="48" t="s">
        <v>152</v>
      </c>
      <c r="D100" s="45" t="s">
        <v>66</v>
      </c>
      <c r="E100" s="44" t="s">
        <v>153</v>
      </c>
      <c r="F100" s="44" t="s">
        <v>36</v>
      </c>
      <c r="G100" s="44" t="s">
        <v>37</v>
      </c>
      <c r="H100" s="46">
        <v>17500000</v>
      </c>
      <c r="I100" s="46">
        <f t="shared" si="9"/>
        <v>17500000</v>
      </c>
      <c r="J100" s="44" t="s">
        <v>38</v>
      </c>
      <c r="K100" s="53" t="s">
        <v>38</v>
      </c>
      <c r="L100" s="47" t="s">
        <v>154</v>
      </c>
      <c r="M100" s="90">
        <f t="shared" si="8"/>
        <v>0</v>
      </c>
    </row>
    <row r="101" spans="2:13" s="20" customFormat="1" ht="111" customHeight="1" x14ac:dyDescent="0.25">
      <c r="B101" s="50">
        <v>80111701</v>
      </c>
      <c r="C101" s="48" t="s">
        <v>160</v>
      </c>
      <c r="D101" s="51" t="s">
        <v>93</v>
      </c>
      <c r="E101" s="44" t="s">
        <v>161</v>
      </c>
      <c r="F101" s="44" t="s">
        <v>36</v>
      </c>
      <c r="G101" s="44" t="s">
        <v>37</v>
      </c>
      <c r="H101" s="46">
        <v>80000000</v>
      </c>
      <c r="I101" s="46">
        <f t="shared" si="9"/>
        <v>80000000</v>
      </c>
      <c r="J101" s="44" t="s">
        <v>38</v>
      </c>
      <c r="K101" s="53" t="s">
        <v>38</v>
      </c>
      <c r="L101" s="47" t="s">
        <v>141</v>
      </c>
      <c r="M101" s="90">
        <f t="shared" si="8"/>
        <v>0</v>
      </c>
    </row>
    <row r="102" spans="2:13" s="20" customFormat="1" ht="75" x14ac:dyDescent="0.25">
      <c r="B102" s="54">
        <v>81161700</v>
      </c>
      <c r="C102" s="62" t="s">
        <v>167</v>
      </c>
      <c r="D102" s="55" t="s">
        <v>34</v>
      </c>
      <c r="E102" s="56" t="s">
        <v>52</v>
      </c>
      <c r="F102" s="56" t="s">
        <v>47</v>
      </c>
      <c r="G102" s="54" t="s">
        <v>37</v>
      </c>
      <c r="H102" s="57">
        <v>35000000</v>
      </c>
      <c r="I102" s="58">
        <v>35000000</v>
      </c>
      <c r="J102" s="54" t="s">
        <v>38</v>
      </c>
      <c r="K102" s="53" t="s">
        <v>38</v>
      </c>
      <c r="L102" s="47" t="s">
        <v>43</v>
      </c>
      <c r="M102" s="90">
        <f t="shared" si="8"/>
        <v>0</v>
      </c>
    </row>
    <row r="103" spans="2:13" s="20" customFormat="1" ht="90" customHeight="1" x14ac:dyDescent="0.25">
      <c r="B103" s="54">
        <v>43233203</v>
      </c>
      <c r="C103" s="62" t="s">
        <v>168</v>
      </c>
      <c r="D103" s="55" t="s">
        <v>120</v>
      </c>
      <c r="E103" s="56" t="s">
        <v>169</v>
      </c>
      <c r="F103" s="56" t="s">
        <v>47</v>
      </c>
      <c r="G103" s="54" t="s">
        <v>37</v>
      </c>
      <c r="H103" s="59">
        <v>35000000</v>
      </c>
      <c r="I103" s="58">
        <v>35000000</v>
      </c>
      <c r="J103" s="54" t="s">
        <v>38</v>
      </c>
      <c r="K103" s="53" t="s">
        <v>38</v>
      </c>
      <c r="L103" s="47" t="s">
        <v>43</v>
      </c>
      <c r="M103" s="90">
        <f t="shared" si="8"/>
        <v>0</v>
      </c>
    </row>
    <row r="104" spans="2:13" s="20" customFormat="1" ht="95.25" customHeight="1" x14ac:dyDescent="0.25">
      <c r="B104" s="54">
        <v>81161700</v>
      </c>
      <c r="C104" s="62" t="s">
        <v>170</v>
      </c>
      <c r="D104" s="55" t="s">
        <v>120</v>
      </c>
      <c r="E104" s="56" t="s">
        <v>67</v>
      </c>
      <c r="F104" s="56" t="s">
        <v>171</v>
      </c>
      <c r="G104" s="54" t="s">
        <v>37</v>
      </c>
      <c r="H104" s="59">
        <v>50000000</v>
      </c>
      <c r="I104" s="59">
        <v>50000000</v>
      </c>
      <c r="J104" s="54" t="s">
        <v>135</v>
      </c>
      <c r="K104" s="53" t="s">
        <v>228</v>
      </c>
      <c r="L104" s="47" t="s">
        <v>43</v>
      </c>
      <c r="M104" s="90">
        <f t="shared" si="8"/>
        <v>0</v>
      </c>
    </row>
    <row r="105" spans="2:13" s="20" customFormat="1" ht="75" x14ac:dyDescent="0.25">
      <c r="B105" s="54">
        <v>81112501</v>
      </c>
      <c r="C105" s="62" t="s">
        <v>180</v>
      </c>
      <c r="D105" s="55" t="s">
        <v>34</v>
      </c>
      <c r="E105" s="56" t="s">
        <v>172</v>
      </c>
      <c r="F105" s="56" t="s">
        <v>71</v>
      </c>
      <c r="G105" s="54" t="s">
        <v>37</v>
      </c>
      <c r="H105" s="58">
        <v>800000000</v>
      </c>
      <c r="I105" s="58">
        <v>800000000</v>
      </c>
      <c r="J105" s="54" t="s">
        <v>38</v>
      </c>
      <c r="K105" s="53" t="s">
        <v>38</v>
      </c>
      <c r="L105" s="47" t="s">
        <v>43</v>
      </c>
      <c r="M105" s="90">
        <f t="shared" si="8"/>
        <v>0</v>
      </c>
    </row>
    <row r="106" spans="2:13" s="20" customFormat="1" ht="102.75" customHeight="1" x14ac:dyDescent="0.25">
      <c r="B106" s="54">
        <v>43212105</v>
      </c>
      <c r="C106" s="62" t="s">
        <v>181</v>
      </c>
      <c r="D106" s="55" t="s">
        <v>39</v>
      </c>
      <c r="E106" s="56" t="s">
        <v>173</v>
      </c>
      <c r="F106" s="56" t="s">
        <v>71</v>
      </c>
      <c r="G106" s="54" t="s">
        <v>37</v>
      </c>
      <c r="H106" s="58">
        <v>90000000</v>
      </c>
      <c r="I106" s="58">
        <v>90000000</v>
      </c>
      <c r="J106" s="54" t="s">
        <v>38</v>
      </c>
      <c r="K106" s="53" t="s">
        <v>38</v>
      </c>
      <c r="L106" s="47" t="s">
        <v>43</v>
      </c>
      <c r="M106" s="90">
        <f t="shared" si="8"/>
        <v>0</v>
      </c>
    </row>
    <row r="107" spans="2:13" s="20" customFormat="1" ht="75" x14ac:dyDescent="0.25">
      <c r="B107" s="54">
        <v>83121703</v>
      </c>
      <c r="C107" s="62" t="s">
        <v>174</v>
      </c>
      <c r="D107" s="55" t="s">
        <v>34</v>
      </c>
      <c r="E107" s="55" t="s">
        <v>52</v>
      </c>
      <c r="F107" s="55" t="s">
        <v>36</v>
      </c>
      <c r="G107" s="55" t="s">
        <v>37</v>
      </c>
      <c r="H107" s="58">
        <v>210000000</v>
      </c>
      <c r="I107" s="58">
        <v>210000000</v>
      </c>
      <c r="J107" s="55" t="s">
        <v>135</v>
      </c>
      <c r="K107" s="53" t="s">
        <v>228</v>
      </c>
      <c r="L107" s="47" t="s">
        <v>43</v>
      </c>
      <c r="M107" s="90">
        <f t="shared" si="8"/>
        <v>0</v>
      </c>
    </row>
    <row r="108" spans="2:13" s="20" customFormat="1" ht="108" customHeight="1" x14ac:dyDescent="0.25">
      <c r="B108" s="54">
        <v>80111701</v>
      </c>
      <c r="C108" s="62" t="s">
        <v>175</v>
      </c>
      <c r="D108" s="55" t="s">
        <v>34</v>
      </c>
      <c r="E108" s="55" t="s">
        <v>52</v>
      </c>
      <c r="F108" s="55" t="s">
        <v>36</v>
      </c>
      <c r="G108" s="55" t="s">
        <v>37</v>
      </c>
      <c r="H108" s="58">
        <v>80000000</v>
      </c>
      <c r="I108" s="58">
        <v>80000000</v>
      </c>
      <c r="J108" s="55" t="s">
        <v>38</v>
      </c>
      <c r="K108" s="53" t="s">
        <v>38</v>
      </c>
      <c r="L108" s="47" t="s">
        <v>43</v>
      </c>
      <c r="M108" s="90">
        <f t="shared" si="8"/>
        <v>0</v>
      </c>
    </row>
    <row r="109" spans="2:13" s="20" customFormat="1" ht="100.5" customHeight="1" x14ac:dyDescent="0.25">
      <c r="B109" s="63">
        <v>43211508</v>
      </c>
      <c r="C109" s="64" t="s">
        <v>179</v>
      </c>
      <c r="D109" s="55" t="s">
        <v>60</v>
      </c>
      <c r="E109" s="56" t="s">
        <v>172</v>
      </c>
      <c r="F109" s="56" t="s">
        <v>71</v>
      </c>
      <c r="G109" s="54" t="s">
        <v>37</v>
      </c>
      <c r="H109" s="58">
        <v>70000000</v>
      </c>
      <c r="I109" s="58">
        <v>70000000</v>
      </c>
      <c r="J109" s="54" t="s">
        <v>38</v>
      </c>
      <c r="K109" s="53" t="s">
        <v>38</v>
      </c>
      <c r="L109" s="47" t="s">
        <v>43</v>
      </c>
      <c r="M109" s="90">
        <f t="shared" si="8"/>
        <v>0</v>
      </c>
    </row>
    <row r="110" spans="2:13" s="20" customFormat="1" ht="100.5" customHeight="1" x14ac:dyDescent="0.25">
      <c r="B110" s="63">
        <v>43211507</v>
      </c>
      <c r="C110" s="64" t="s">
        <v>178</v>
      </c>
      <c r="D110" s="55" t="s">
        <v>60</v>
      </c>
      <c r="E110" s="56" t="s">
        <v>172</v>
      </c>
      <c r="F110" s="56" t="s">
        <v>71</v>
      </c>
      <c r="G110" s="54" t="s">
        <v>37</v>
      </c>
      <c r="H110" s="58">
        <v>279000000</v>
      </c>
      <c r="I110" s="58">
        <v>279000000</v>
      </c>
      <c r="J110" s="54" t="s">
        <v>38</v>
      </c>
      <c r="K110" s="53" t="s">
        <v>38</v>
      </c>
      <c r="L110" s="47" t="s">
        <v>43</v>
      </c>
      <c r="M110" s="90">
        <f t="shared" si="8"/>
        <v>0</v>
      </c>
    </row>
    <row r="111" spans="2:13" s="20" customFormat="1" ht="87.75" customHeight="1" x14ac:dyDescent="0.25">
      <c r="B111" s="37">
        <v>83121703</v>
      </c>
      <c r="C111" s="65" t="s">
        <v>177</v>
      </c>
      <c r="D111" s="55" t="s">
        <v>34</v>
      </c>
      <c r="E111" s="56" t="s">
        <v>176</v>
      </c>
      <c r="F111" s="56" t="s">
        <v>71</v>
      </c>
      <c r="G111" s="54" t="s">
        <v>37</v>
      </c>
      <c r="H111" s="58">
        <v>1400000000</v>
      </c>
      <c r="I111" s="58">
        <v>1400000000</v>
      </c>
      <c r="J111" s="54" t="s">
        <v>38</v>
      </c>
      <c r="K111" s="53" t="s">
        <v>38</v>
      </c>
      <c r="L111" s="31" t="s">
        <v>43</v>
      </c>
      <c r="M111" s="90">
        <f t="shared" si="8"/>
        <v>0</v>
      </c>
    </row>
    <row r="112" spans="2:13" s="20" customFormat="1" ht="71.25" x14ac:dyDescent="0.25">
      <c r="B112" s="42">
        <v>95111500</v>
      </c>
      <c r="C112" s="66" t="s">
        <v>194</v>
      </c>
      <c r="D112" s="67" t="s">
        <v>39</v>
      </c>
      <c r="E112" s="56" t="s">
        <v>182</v>
      </c>
      <c r="F112" s="56" t="s">
        <v>183</v>
      </c>
      <c r="G112" s="54" t="s">
        <v>184</v>
      </c>
      <c r="H112" s="68">
        <v>610000000</v>
      </c>
      <c r="I112" s="58">
        <v>610000000</v>
      </c>
      <c r="J112" s="54" t="s">
        <v>185</v>
      </c>
      <c r="K112" s="53" t="s">
        <v>38</v>
      </c>
      <c r="L112" s="31" t="s">
        <v>193</v>
      </c>
      <c r="M112" s="90">
        <f t="shared" si="8"/>
        <v>0</v>
      </c>
    </row>
    <row r="113" spans="2:13" s="20" customFormat="1" ht="71.25" x14ac:dyDescent="0.25">
      <c r="B113" s="42">
        <v>95111500</v>
      </c>
      <c r="C113" s="66" t="s">
        <v>195</v>
      </c>
      <c r="D113" s="67" t="s">
        <v>60</v>
      </c>
      <c r="E113" s="56" t="s">
        <v>186</v>
      </c>
      <c r="F113" s="56" t="s">
        <v>183</v>
      </c>
      <c r="G113" s="54" t="s">
        <v>184</v>
      </c>
      <c r="H113" s="68">
        <v>5000000000</v>
      </c>
      <c r="I113" s="58">
        <v>5000000000</v>
      </c>
      <c r="J113" s="54" t="s">
        <v>185</v>
      </c>
      <c r="K113" s="53" t="s">
        <v>38</v>
      </c>
      <c r="L113" s="31" t="s">
        <v>193</v>
      </c>
      <c r="M113" s="90">
        <f t="shared" si="8"/>
        <v>0</v>
      </c>
    </row>
    <row r="114" spans="2:13" s="20" customFormat="1" ht="71.25" x14ac:dyDescent="0.25">
      <c r="B114" s="42">
        <v>95111500</v>
      </c>
      <c r="C114" s="66" t="s">
        <v>196</v>
      </c>
      <c r="D114" s="67" t="s">
        <v>60</v>
      </c>
      <c r="E114" s="56" t="s">
        <v>187</v>
      </c>
      <c r="F114" s="56" t="s">
        <v>183</v>
      </c>
      <c r="G114" s="54" t="s">
        <v>184</v>
      </c>
      <c r="H114" s="68">
        <v>3500000000</v>
      </c>
      <c r="I114" s="58">
        <v>3500000000</v>
      </c>
      <c r="J114" s="54" t="s">
        <v>185</v>
      </c>
      <c r="K114" s="53" t="s">
        <v>38</v>
      </c>
      <c r="L114" s="31" t="s">
        <v>193</v>
      </c>
      <c r="M114" s="90">
        <f t="shared" si="8"/>
        <v>0</v>
      </c>
    </row>
    <row r="115" spans="2:13" s="20" customFormat="1" ht="71.25" x14ac:dyDescent="0.25">
      <c r="B115" s="42">
        <v>95111500</v>
      </c>
      <c r="C115" s="66" t="s">
        <v>197</v>
      </c>
      <c r="D115" s="69" t="s">
        <v>39</v>
      </c>
      <c r="E115" s="56" t="s">
        <v>229</v>
      </c>
      <c r="F115" s="56" t="s">
        <v>183</v>
      </c>
      <c r="G115" s="54" t="s">
        <v>184</v>
      </c>
      <c r="H115" s="68">
        <v>15000000000</v>
      </c>
      <c r="I115" s="58">
        <v>15000000000</v>
      </c>
      <c r="J115" s="54" t="s">
        <v>188</v>
      </c>
      <c r="K115" s="53" t="s">
        <v>38</v>
      </c>
      <c r="L115" s="31" t="s">
        <v>193</v>
      </c>
      <c r="M115" s="90">
        <f t="shared" si="8"/>
        <v>0</v>
      </c>
    </row>
    <row r="116" spans="2:13" s="20" customFormat="1" ht="138.75" customHeight="1" x14ac:dyDescent="0.25">
      <c r="B116" s="42">
        <v>95111500</v>
      </c>
      <c r="C116" s="66" t="s">
        <v>259</v>
      </c>
      <c r="D116" s="69" t="s">
        <v>260</v>
      </c>
      <c r="E116" s="56" t="s">
        <v>191</v>
      </c>
      <c r="F116" s="56" t="s">
        <v>261</v>
      </c>
      <c r="G116" s="54" t="s">
        <v>184</v>
      </c>
      <c r="H116" s="68">
        <v>187540000</v>
      </c>
      <c r="I116" s="91">
        <f>+H116</f>
        <v>187540000</v>
      </c>
      <c r="J116" s="54" t="s">
        <v>188</v>
      </c>
      <c r="K116" s="81" t="s">
        <v>38</v>
      </c>
      <c r="L116" s="31" t="s">
        <v>193</v>
      </c>
      <c r="M116" s="90">
        <f t="shared" si="8"/>
        <v>0</v>
      </c>
    </row>
    <row r="117" spans="2:13" s="20" customFormat="1" ht="71.25" x14ac:dyDescent="0.25">
      <c r="B117" s="37">
        <v>81101000</v>
      </c>
      <c r="C117" s="70" t="s">
        <v>198</v>
      </c>
      <c r="D117" s="71">
        <v>43101</v>
      </c>
      <c r="E117" s="56" t="s">
        <v>189</v>
      </c>
      <c r="F117" s="56" t="s">
        <v>190</v>
      </c>
      <c r="G117" s="54" t="s">
        <v>184</v>
      </c>
      <c r="H117" s="72">
        <v>78670133</v>
      </c>
      <c r="I117" s="58">
        <v>78670133</v>
      </c>
      <c r="J117" s="54" t="s">
        <v>188</v>
      </c>
      <c r="K117" s="53" t="s">
        <v>38</v>
      </c>
      <c r="L117" s="31" t="s">
        <v>193</v>
      </c>
      <c r="M117" s="90">
        <f t="shared" si="8"/>
        <v>0</v>
      </c>
    </row>
    <row r="118" spans="2:13" s="20" customFormat="1" ht="117" customHeight="1" x14ac:dyDescent="0.25">
      <c r="B118" s="44">
        <v>80111701</v>
      </c>
      <c r="C118" s="70" t="s">
        <v>199</v>
      </c>
      <c r="D118" s="71">
        <v>43101</v>
      </c>
      <c r="E118" s="56" t="s">
        <v>189</v>
      </c>
      <c r="F118" s="56" t="s">
        <v>190</v>
      </c>
      <c r="G118" s="54" t="s">
        <v>184</v>
      </c>
      <c r="H118" s="73">
        <v>56157923</v>
      </c>
      <c r="I118" s="58">
        <v>56157923</v>
      </c>
      <c r="J118" s="54" t="s">
        <v>188</v>
      </c>
      <c r="K118" s="53" t="s">
        <v>38</v>
      </c>
      <c r="L118" s="31" t="s">
        <v>193</v>
      </c>
      <c r="M118" s="90">
        <f t="shared" si="8"/>
        <v>0</v>
      </c>
    </row>
    <row r="119" spans="2:13" s="20" customFormat="1" ht="98.25" customHeight="1" x14ac:dyDescent="0.25">
      <c r="B119" s="44">
        <v>80111701</v>
      </c>
      <c r="C119" s="70" t="s">
        <v>200</v>
      </c>
      <c r="D119" s="74">
        <v>43101</v>
      </c>
      <c r="E119" s="56" t="s">
        <v>189</v>
      </c>
      <c r="F119" s="56" t="s">
        <v>190</v>
      </c>
      <c r="G119" s="75" t="s">
        <v>184</v>
      </c>
      <c r="H119" s="76">
        <v>67213926</v>
      </c>
      <c r="I119" s="58">
        <v>67213926</v>
      </c>
      <c r="J119" s="77" t="s">
        <v>188</v>
      </c>
      <c r="K119" s="53" t="s">
        <v>38</v>
      </c>
      <c r="L119" s="31" t="s">
        <v>193</v>
      </c>
      <c r="M119" s="90">
        <f t="shared" si="8"/>
        <v>0</v>
      </c>
    </row>
    <row r="120" spans="2:13" s="20" customFormat="1" ht="98.25" customHeight="1" x14ac:dyDescent="0.25">
      <c r="B120" s="44">
        <v>80111701</v>
      </c>
      <c r="C120" s="56" t="s">
        <v>201</v>
      </c>
      <c r="D120" s="74">
        <v>43252</v>
      </c>
      <c r="E120" s="56" t="s">
        <v>191</v>
      </c>
      <c r="F120" s="56" t="s">
        <v>190</v>
      </c>
      <c r="G120" s="75" t="s">
        <v>184</v>
      </c>
      <c r="H120" s="78">
        <v>28800000</v>
      </c>
      <c r="I120" s="78">
        <v>28800000</v>
      </c>
      <c r="J120" s="77" t="s">
        <v>192</v>
      </c>
      <c r="K120" s="53" t="s">
        <v>38</v>
      </c>
      <c r="L120" s="31" t="s">
        <v>193</v>
      </c>
      <c r="M120" s="90">
        <f t="shared" si="8"/>
        <v>0</v>
      </c>
    </row>
    <row r="121" spans="2:13" s="20" customFormat="1" ht="98.25" customHeight="1" x14ac:dyDescent="0.25">
      <c r="B121" s="44">
        <v>80111701</v>
      </c>
      <c r="C121" s="56" t="s">
        <v>250</v>
      </c>
      <c r="D121" s="74">
        <v>43252</v>
      </c>
      <c r="E121" s="56" t="s">
        <v>191</v>
      </c>
      <c r="F121" s="56" t="s">
        <v>190</v>
      </c>
      <c r="G121" s="75" t="s">
        <v>184</v>
      </c>
      <c r="H121" s="78">
        <v>28800000</v>
      </c>
      <c r="I121" s="78">
        <v>28800000</v>
      </c>
      <c r="J121" s="77" t="s">
        <v>192</v>
      </c>
      <c r="K121" s="81" t="s">
        <v>38</v>
      </c>
      <c r="L121" s="31" t="s">
        <v>193</v>
      </c>
      <c r="M121" s="90">
        <f t="shared" si="8"/>
        <v>0</v>
      </c>
    </row>
    <row r="122" spans="2:13" s="20" customFormat="1" ht="98.25" customHeight="1" x14ac:dyDescent="0.25">
      <c r="B122" s="44">
        <v>80111701</v>
      </c>
      <c r="C122" s="56" t="s">
        <v>201</v>
      </c>
      <c r="D122" s="74">
        <v>43252</v>
      </c>
      <c r="E122" s="56" t="s">
        <v>191</v>
      </c>
      <c r="F122" s="56" t="s">
        <v>190</v>
      </c>
      <c r="G122" s="75" t="s">
        <v>184</v>
      </c>
      <c r="H122" s="78">
        <v>28800000</v>
      </c>
      <c r="I122" s="78">
        <v>28800000</v>
      </c>
      <c r="J122" s="77" t="s">
        <v>192</v>
      </c>
      <c r="K122" s="53" t="s">
        <v>38</v>
      </c>
      <c r="L122" s="31" t="s">
        <v>193</v>
      </c>
      <c r="M122" s="90">
        <f t="shared" si="8"/>
        <v>0</v>
      </c>
    </row>
    <row r="123" spans="2:13" s="20" customFormat="1" ht="98.25" customHeight="1" x14ac:dyDescent="0.25">
      <c r="B123" s="44">
        <v>80111701</v>
      </c>
      <c r="C123" s="56" t="s">
        <v>204</v>
      </c>
      <c r="D123" s="74" t="s">
        <v>34</v>
      </c>
      <c r="E123" s="56" t="s">
        <v>205</v>
      </c>
      <c r="F123" s="56" t="s">
        <v>36</v>
      </c>
      <c r="G123" s="75" t="s">
        <v>37</v>
      </c>
      <c r="H123" s="78">
        <f>108000000+60000000</f>
        <v>168000000</v>
      </c>
      <c r="I123" s="78">
        <f>108000000+60000000</f>
        <v>168000000</v>
      </c>
      <c r="J123" s="77" t="s">
        <v>38</v>
      </c>
      <c r="K123" s="53" t="s">
        <v>38</v>
      </c>
      <c r="L123" s="31" t="s">
        <v>203</v>
      </c>
      <c r="M123" s="90">
        <f t="shared" si="8"/>
        <v>0</v>
      </c>
    </row>
    <row r="124" spans="2:13" s="20" customFormat="1" ht="199.5" customHeight="1" x14ac:dyDescent="0.25">
      <c r="B124" s="44">
        <v>82101800</v>
      </c>
      <c r="C124" s="56" t="s">
        <v>206</v>
      </c>
      <c r="D124" s="74" t="s">
        <v>34</v>
      </c>
      <c r="E124" s="56" t="s">
        <v>117</v>
      </c>
      <c r="F124" s="56" t="s">
        <v>202</v>
      </c>
      <c r="G124" s="75" t="s">
        <v>37</v>
      </c>
      <c r="H124" s="78">
        <v>3542000000</v>
      </c>
      <c r="I124" s="78">
        <v>3542000000</v>
      </c>
      <c r="J124" s="77" t="s">
        <v>38</v>
      </c>
      <c r="K124" s="53" t="s">
        <v>38</v>
      </c>
      <c r="L124" s="31" t="s">
        <v>203</v>
      </c>
      <c r="M124" s="90">
        <f t="shared" si="8"/>
        <v>0</v>
      </c>
    </row>
    <row r="125" spans="2:13" s="20" customFormat="1" ht="98.25" customHeight="1" x14ac:dyDescent="0.25">
      <c r="B125" s="44">
        <v>82121506</v>
      </c>
      <c r="C125" s="56" t="s">
        <v>207</v>
      </c>
      <c r="D125" s="74" t="s">
        <v>66</v>
      </c>
      <c r="E125" s="56" t="s">
        <v>100</v>
      </c>
      <c r="F125" s="56" t="s">
        <v>47</v>
      </c>
      <c r="G125" s="75" t="s">
        <v>37</v>
      </c>
      <c r="H125" s="78">
        <v>22791000</v>
      </c>
      <c r="I125" s="78">
        <v>22791000</v>
      </c>
      <c r="J125" s="77" t="s">
        <v>38</v>
      </c>
      <c r="K125" s="53" t="s">
        <v>38</v>
      </c>
      <c r="L125" s="31" t="s">
        <v>203</v>
      </c>
      <c r="M125" s="90">
        <f t="shared" si="8"/>
        <v>0</v>
      </c>
    </row>
    <row r="126" spans="2:13" s="20" customFormat="1" ht="98.25" customHeight="1" x14ac:dyDescent="0.25">
      <c r="B126" s="44">
        <v>55101519</v>
      </c>
      <c r="C126" s="56" t="s">
        <v>208</v>
      </c>
      <c r="D126" s="74" t="s">
        <v>77</v>
      </c>
      <c r="E126" s="56" t="s">
        <v>117</v>
      </c>
      <c r="F126" s="56" t="s">
        <v>36</v>
      </c>
      <c r="G126" s="75" t="s">
        <v>37</v>
      </c>
      <c r="H126" s="78">
        <v>410000</v>
      </c>
      <c r="I126" s="78">
        <f>+H126</f>
        <v>410000</v>
      </c>
      <c r="J126" s="77" t="s">
        <v>38</v>
      </c>
      <c r="K126" s="53" t="s">
        <v>38</v>
      </c>
      <c r="L126" s="31" t="s">
        <v>203</v>
      </c>
      <c r="M126" s="90">
        <f t="shared" si="8"/>
        <v>0</v>
      </c>
    </row>
    <row r="127" spans="2:13" s="20" customFormat="1" ht="98.25" customHeight="1" x14ac:dyDescent="0.25">
      <c r="B127" s="44">
        <v>55101519</v>
      </c>
      <c r="C127" s="56" t="s">
        <v>209</v>
      </c>
      <c r="D127" s="74" t="s">
        <v>87</v>
      </c>
      <c r="E127" s="56" t="s">
        <v>117</v>
      </c>
      <c r="F127" s="56" t="s">
        <v>36</v>
      </c>
      <c r="G127" s="75" t="s">
        <v>37</v>
      </c>
      <c r="H127" s="78">
        <v>615000</v>
      </c>
      <c r="I127" s="78">
        <v>615000</v>
      </c>
      <c r="J127" s="77" t="s">
        <v>38</v>
      </c>
      <c r="K127" s="53" t="s">
        <v>38</v>
      </c>
      <c r="L127" s="31" t="s">
        <v>203</v>
      </c>
      <c r="M127" s="90">
        <f t="shared" si="8"/>
        <v>0</v>
      </c>
    </row>
    <row r="128" spans="2:13" s="20" customFormat="1" ht="98.25" customHeight="1" x14ac:dyDescent="0.25">
      <c r="B128" s="44">
        <v>93141500</v>
      </c>
      <c r="C128" s="56" t="s">
        <v>210</v>
      </c>
      <c r="D128" s="74" t="s">
        <v>77</v>
      </c>
      <c r="E128" s="56" t="s">
        <v>100</v>
      </c>
      <c r="F128" s="56" t="s">
        <v>36</v>
      </c>
      <c r="G128" s="75" t="s">
        <v>37</v>
      </c>
      <c r="H128" s="78">
        <v>5000000000</v>
      </c>
      <c r="I128" s="78">
        <v>5000000000</v>
      </c>
      <c r="J128" s="77" t="s">
        <v>38</v>
      </c>
      <c r="K128" s="53" t="s">
        <v>38</v>
      </c>
      <c r="L128" s="31" t="s">
        <v>203</v>
      </c>
      <c r="M128" s="90">
        <f t="shared" si="8"/>
        <v>0</v>
      </c>
    </row>
    <row r="129" spans="2:13" s="20" customFormat="1" ht="98.25" customHeight="1" x14ac:dyDescent="0.25">
      <c r="B129" s="44">
        <v>93141500</v>
      </c>
      <c r="C129" s="56" t="s">
        <v>211</v>
      </c>
      <c r="D129" s="74" t="s">
        <v>77</v>
      </c>
      <c r="E129" s="56" t="s">
        <v>100</v>
      </c>
      <c r="F129" s="56" t="s">
        <v>36</v>
      </c>
      <c r="G129" s="75" t="s">
        <v>37</v>
      </c>
      <c r="H129" s="78">
        <f>1500000000+400000000</f>
        <v>1900000000</v>
      </c>
      <c r="I129" s="78">
        <f>1500000000+400000000</f>
        <v>1900000000</v>
      </c>
      <c r="J129" s="77" t="s">
        <v>38</v>
      </c>
      <c r="K129" s="53" t="s">
        <v>38</v>
      </c>
      <c r="L129" s="31" t="s">
        <v>203</v>
      </c>
      <c r="M129" s="90">
        <f t="shared" si="8"/>
        <v>0</v>
      </c>
    </row>
    <row r="130" spans="2:13" s="20" customFormat="1" ht="98.25" customHeight="1" x14ac:dyDescent="0.25">
      <c r="B130" s="44">
        <v>80111601</v>
      </c>
      <c r="C130" s="56" t="s">
        <v>212</v>
      </c>
      <c r="D130" s="74" t="s">
        <v>77</v>
      </c>
      <c r="E130" s="56" t="s">
        <v>100</v>
      </c>
      <c r="F130" s="56" t="s">
        <v>36</v>
      </c>
      <c r="G130" s="75" t="s">
        <v>37</v>
      </c>
      <c r="H130" s="78">
        <v>573340433</v>
      </c>
      <c r="I130" s="78">
        <v>573340433</v>
      </c>
      <c r="J130" s="77" t="s">
        <v>38</v>
      </c>
      <c r="K130" s="53" t="s">
        <v>38</v>
      </c>
      <c r="L130" s="31" t="s">
        <v>203</v>
      </c>
      <c r="M130" s="90">
        <f t="shared" si="8"/>
        <v>0</v>
      </c>
    </row>
    <row r="131" spans="2:13" s="20" customFormat="1" ht="189.75" customHeight="1" x14ac:dyDescent="0.25">
      <c r="B131" s="44">
        <v>80111701</v>
      </c>
      <c r="C131" s="56" t="s">
        <v>213</v>
      </c>
      <c r="D131" s="74" t="s">
        <v>77</v>
      </c>
      <c r="E131" s="56" t="s">
        <v>100</v>
      </c>
      <c r="F131" s="56" t="s">
        <v>36</v>
      </c>
      <c r="G131" s="75" t="s">
        <v>37</v>
      </c>
      <c r="H131" s="78">
        <f>66000000+180000000</f>
        <v>246000000</v>
      </c>
      <c r="I131" s="78">
        <f>66000000+180000000</f>
        <v>246000000</v>
      </c>
      <c r="J131" s="77" t="s">
        <v>38</v>
      </c>
      <c r="K131" s="53" t="s">
        <v>38</v>
      </c>
      <c r="L131" s="31" t="s">
        <v>203</v>
      </c>
      <c r="M131" s="90">
        <f t="shared" si="8"/>
        <v>0</v>
      </c>
    </row>
    <row r="132" spans="2:13" s="20" customFormat="1" ht="98.25" customHeight="1" x14ac:dyDescent="0.25">
      <c r="B132" s="44">
        <v>93151607</v>
      </c>
      <c r="C132" s="56" t="s">
        <v>222</v>
      </c>
      <c r="D132" s="74" t="s">
        <v>214</v>
      </c>
      <c r="E132" s="56" t="s">
        <v>215</v>
      </c>
      <c r="F132" s="56" t="s">
        <v>216</v>
      </c>
      <c r="G132" s="75" t="s">
        <v>184</v>
      </c>
      <c r="H132" s="78">
        <v>6600000</v>
      </c>
      <c r="I132" s="78">
        <f>+H132</f>
        <v>6600000</v>
      </c>
      <c r="J132" s="77" t="s">
        <v>38</v>
      </c>
      <c r="K132" s="53" t="s">
        <v>38</v>
      </c>
      <c r="L132" s="31" t="s">
        <v>227</v>
      </c>
      <c r="M132" s="90">
        <f t="shared" si="8"/>
        <v>0</v>
      </c>
    </row>
    <row r="133" spans="2:13" s="20" customFormat="1" ht="98.25" customHeight="1" x14ac:dyDescent="0.25">
      <c r="B133" s="44">
        <v>80111701</v>
      </c>
      <c r="C133" s="56" t="s">
        <v>223</v>
      </c>
      <c r="D133" s="74" t="s">
        <v>214</v>
      </c>
      <c r="E133" s="56" t="s">
        <v>217</v>
      </c>
      <c r="F133" s="56" t="s">
        <v>216</v>
      </c>
      <c r="G133" s="75" t="s">
        <v>184</v>
      </c>
      <c r="H133" s="78">
        <v>64703061</v>
      </c>
      <c r="I133" s="78">
        <f t="shared" ref="I133:I136" si="10">+H133</f>
        <v>64703061</v>
      </c>
      <c r="J133" s="77" t="s">
        <v>38</v>
      </c>
      <c r="K133" s="53" t="s">
        <v>38</v>
      </c>
      <c r="L133" s="31" t="s">
        <v>227</v>
      </c>
      <c r="M133" s="90">
        <f t="shared" si="8"/>
        <v>0</v>
      </c>
    </row>
    <row r="134" spans="2:13" s="20" customFormat="1" ht="98.25" customHeight="1" x14ac:dyDescent="0.25">
      <c r="B134" s="44">
        <v>80111701</v>
      </c>
      <c r="C134" s="56" t="s">
        <v>224</v>
      </c>
      <c r="D134" s="74" t="s">
        <v>214</v>
      </c>
      <c r="E134" s="56" t="s">
        <v>217</v>
      </c>
      <c r="F134" s="56" t="s">
        <v>216</v>
      </c>
      <c r="G134" s="75" t="s">
        <v>184</v>
      </c>
      <c r="H134" s="78">
        <v>66055066</v>
      </c>
      <c r="I134" s="78">
        <f t="shared" si="10"/>
        <v>66055066</v>
      </c>
      <c r="J134" s="77" t="s">
        <v>38</v>
      </c>
      <c r="K134" s="53" t="s">
        <v>38</v>
      </c>
      <c r="L134" s="31" t="s">
        <v>227</v>
      </c>
      <c r="M134" s="90">
        <f t="shared" si="8"/>
        <v>0</v>
      </c>
    </row>
    <row r="135" spans="2:13" s="20" customFormat="1" ht="98.25" customHeight="1" x14ac:dyDescent="0.25">
      <c r="B135" s="44">
        <v>80111701</v>
      </c>
      <c r="C135" s="56" t="s">
        <v>225</v>
      </c>
      <c r="D135" s="79" t="s">
        <v>218</v>
      </c>
      <c r="E135" s="56" t="s">
        <v>217</v>
      </c>
      <c r="F135" s="56" t="s">
        <v>216</v>
      </c>
      <c r="G135" s="75" t="s">
        <v>184</v>
      </c>
      <c r="H135" s="78">
        <v>20000000</v>
      </c>
      <c r="I135" s="78">
        <f t="shared" si="10"/>
        <v>20000000</v>
      </c>
      <c r="J135" s="77" t="s">
        <v>38</v>
      </c>
      <c r="K135" s="53" t="s">
        <v>38</v>
      </c>
      <c r="L135" s="31" t="s">
        <v>227</v>
      </c>
      <c r="M135" s="90">
        <f t="shared" si="8"/>
        <v>0</v>
      </c>
    </row>
    <row r="136" spans="2:13" s="20" customFormat="1" ht="98.25" customHeight="1" x14ac:dyDescent="0.25">
      <c r="B136" s="44">
        <v>80111701</v>
      </c>
      <c r="C136" s="56" t="s">
        <v>226</v>
      </c>
      <c r="D136" s="79" t="s">
        <v>219</v>
      </c>
      <c r="E136" s="56" t="s">
        <v>220</v>
      </c>
      <c r="F136" s="56" t="s">
        <v>221</v>
      </c>
      <c r="G136" s="75" t="s">
        <v>184</v>
      </c>
      <c r="H136" s="78">
        <v>345136175</v>
      </c>
      <c r="I136" s="78">
        <f t="shared" si="10"/>
        <v>345136175</v>
      </c>
      <c r="J136" s="77" t="s">
        <v>38</v>
      </c>
      <c r="K136" s="53" t="s">
        <v>38</v>
      </c>
      <c r="L136" s="31" t="s">
        <v>227</v>
      </c>
      <c r="M136" s="90">
        <f t="shared" si="8"/>
        <v>0</v>
      </c>
    </row>
    <row r="137" spans="2:13" s="20" customFormat="1" ht="98.25" customHeight="1" x14ac:dyDescent="0.25">
      <c r="B137" s="44">
        <v>80111701</v>
      </c>
      <c r="C137" s="56" t="s">
        <v>251</v>
      </c>
      <c r="D137" s="89" t="s">
        <v>218</v>
      </c>
      <c r="E137" s="56" t="s">
        <v>235</v>
      </c>
      <c r="F137" s="56" t="s">
        <v>221</v>
      </c>
      <c r="G137" s="75" t="s">
        <v>184</v>
      </c>
      <c r="H137" s="78">
        <v>50000000</v>
      </c>
      <c r="I137" s="78">
        <f t="shared" ref="I137" si="11">+H137</f>
        <v>50000000</v>
      </c>
      <c r="J137" s="77" t="s">
        <v>38</v>
      </c>
      <c r="K137" s="81" t="s">
        <v>38</v>
      </c>
      <c r="L137" s="31" t="s">
        <v>252</v>
      </c>
      <c r="M137" s="90">
        <f t="shared" si="8"/>
        <v>0</v>
      </c>
    </row>
    <row r="138" spans="2:13" s="20" customFormat="1" ht="175.5" customHeight="1" x14ac:dyDescent="0.25">
      <c r="B138" s="44">
        <v>80111701</v>
      </c>
      <c r="C138" s="56" t="s">
        <v>253</v>
      </c>
      <c r="D138" s="89" t="s">
        <v>218</v>
      </c>
      <c r="E138" s="56" t="s">
        <v>67</v>
      </c>
      <c r="F138" s="56" t="s">
        <v>221</v>
      </c>
      <c r="G138" s="75" t="s">
        <v>184</v>
      </c>
      <c r="H138" s="78">
        <v>59000000</v>
      </c>
      <c r="I138" s="78">
        <f t="shared" ref="I138" si="12">+H138</f>
        <v>59000000</v>
      </c>
      <c r="J138" s="77" t="s">
        <v>38</v>
      </c>
      <c r="K138" s="81" t="s">
        <v>38</v>
      </c>
      <c r="L138" s="31" t="s">
        <v>252</v>
      </c>
      <c r="M138" s="90">
        <f t="shared" si="8"/>
        <v>0</v>
      </c>
    </row>
    <row r="139" spans="2:13" s="20" customFormat="1" ht="143.25" customHeight="1" x14ac:dyDescent="0.25">
      <c r="B139" s="44">
        <v>80111701</v>
      </c>
      <c r="C139" s="56" t="s">
        <v>254</v>
      </c>
      <c r="D139" s="89" t="s">
        <v>218</v>
      </c>
      <c r="E139" s="56" t="s">
        <v>255</v>
      </c>
      <c r="F139" s="56" t="s">
        <v>221</v>
      </c>
      <c r="G139" s="75" t="s">
        <v>184</v>
      </c>
      <c r="H139" s="78">
        <v>30000000</v>
      </c>
      <c r="I139" s="78">
        <f t="shared" ref="I139" si="13">+H139</f>
        <v>30000000</v>
      </c>
      <c r="J139" s="77" t="s">
        <v>38</v>
      </c>
      <c r="K139" s="81" t="s">
        <v>38</v>
      </c>
      <c r="L139" s="31" t="s">
        <v>203</v>
      </c>
      <c r="M139" s="90">
        <f t="shared" si="8"/>
        <v>0</v>
      </c>
    </row>
    <row r="140" spans="2:13" s="20" customFormat="1" ht="143.25" customHeight="1" x14ac:dyDescent="0.25">
      <c r="B140" s="44">
        <v>80111701</v>
      </c>
      <c r="C140" s="56" t="s">
        <v>256</v>
      </c>
      <c r="D140" s="89" t="s">
        <v>218</v>
      </c>
      <c r="E140" s="56" t="s">
        <v>255</v>
      </c>
      <c r="F140" s="56" t="s">
        <v>221</v>
      </c>
      <c r="G140" s="75" t="s">
        <v>184</v>
      </c>
      <c r="H140" s="78">
        <v>12000000</v>
      </c>
      <c r="I140" s="78">
        <f t="shared" ref="I140" si="14">+H140</f>
        <v>12000000</v>
      </c>
      <c r="J140" s="77" t="s">
        <v>38</v>
      </c>
      <c r="K140" s="81" t="s">
        <v>38</v>
      </c>
      <c r="L140" s="31" t="s">
        <v>203</v>
      </c>
      <c r="M140" s="90">
        <f t="shared" si="8"/>
        <v>0</v>
      </c>
    </row>
    <row r="141" spans="2:13" s="20" customFormat="1" ht="143.25" customHeight="1" x14ac:dyDescent="0.25">
      <c r="B141" s="44">
        <v>80111701</v>
      </c>
      <c r="C141" s="56" t="s">
        <v>256</v>
      </c>
      <c r="D141" s="89" t="s">
        <v>218</v>
      </c>
      <c r="E141" s="56" t="s">
        <v>255</v>
      </c>
      <c r="F141" s="56" t="s">
        <v>221</v>
      </c>
      <c r="G141" s="75" t="s">
        <v>184</v>
      </c>
      <c r="H141" s="78">
        <v>12000000</v>
      </c>
      <c r="I141" s="78">
        <f t="shared" ref="I141" si="15">+H141</f>
        <v>12000000</v>
      </c>
      <c r="J141" s="77" t="s">
        <v>38</v>
      </c>
      <c r="K141" s="81" t="s">
        <v>38</v>
      </c>
      <c r="L141" s="31" t="s">
        <v>203</v>
      </c>
      <c r="M141" s="90">
        <f t="shared" si="8"/>
        <v>0</v>
      </c>
    </row>
    <row r="142" spans="2:13" s="20" customFormat="1" ht="143.25" customHeight="1" x14ac:dyDescent="0.25">
      <c r="B142" s="44">
        <v>80111701</v>
      </c>
      <c r="C142" s="56" t="s">
        <v>257</v>
      </c>
      <c r="D142" s="89" t="s">
        <v>218</v>
      </c>
      <c r="E142" s="56" t="s">
        <v>255</v>
      </c>
      <c r="F142" s="56" t="s">
        <v>221</v>
      </c>
      <c r="G142" s="75" t="s">
        <v>184</v>
      </c>
      <c r="H142" s="78">
        <v>1000000000</v>
      </c>
      <c r="I142" s="78">
        <f t="shared" ref="I142" si="16">+H142</f>
        <v>1000000000</v>
      </c>
      <c r="J142" s="77" t="s">
        <v>38</v>
      </c>
      <c r="K142" s="81" t="s">
        <v>38</v>
      </c>
      <c r="L142" s="31" t="s">
        <v>258</v>
      </c>
      <c r="M142" s="90">
        <f t="shared" si="8"/>
        <v>0</v>
      </c>
    </row>
    <row r="143" spans="2:13" s="20" customFormat="1" ht="143.25" customHeight="1" x14ac:dyDescent="0.25">
      <c r="B143" s="44">
        <v>80111701</v>
      </c>
      <c r="C143" s="56" t="s">
        <v>262</v>
      </c>
      <c r="D143" s="89" t="s">
        <v>218</v>
      </c>
      <c r="E143" s="56" t="s">
        <v>255</v>
      </c>
      <c r="F143" s="56" t="s">
        <v>221</v>
      </c>
      <c r="G143" s="75" t="s">
        <v>184</v>
      </c>
      <c r="H143" s="78">
        <v>41000000</v>
      </c>
      <c r="I143" s="78">
        <f t="shared" ref="I143" si="17">+H143</f>
        <v>41000000</v>
      </c>
      <c r="J143" s="77" t="s">
        <v>38</v>
      </c>
      <c r="K143" s="81" t="s">
        <v>38</v>
      </c>
      <c r="L143" s="31" t="s">
        <v>263</v>
      </c>
      <c r="M143" s="90">
        <f t="shared" si="8"/>
        <v>0</v>
      </c>
    </row>
    <row r="144" spans="2:13" s="20" customFormat="1" ht="143.25" customHeight="1" x14ac:dyDescent="0.25">
      <c r="B144" s="44">
        <v>80111701</v>
      </c>
      <c r="C144" s="56" t="s">
        <v>264</v>
      </c>
      <c r="D144" s="89" t="s">
        <v>218</v>
      </c>
      <c r="E144" s="56" t="s">
        <v>255</v>
      </c>
      <c r="F144" s="56" t="s">
        <v>221</v>
      </c>
      <c r="G144" s="75" t="s">
        <v>184</v>
      </c>
      <c r="H144" s="78">
        <v>24500000</v>
      </c>
      <c r="I144" s="78">
        <f t="shared" ref="I144" si="18">+H144</f>
        <v>24500000</v>
      </c>
      <c r="J144" s="77" t="s">
        <v>38</v>
      </c>
      <c r="K144" s="81" t="s">
        <v>38</v>
      </c>
      <c r="L144" s="31" t="s">
        <v>203</v>
      </c>
      <c r="M144" s="90">
        <f t="shared" si="8"/>
        <v>0</v>
      </c>
    </row>
    <row r="145" spans="2:13" s="20" customFormat="1" ht="143.25" customHeight="1" x14ac:dyDescent="0.25">
      <c r="B145" s="44">
        <v>80111701</v>
      </c>
      <c r="C145" s="56" t="s">
        <v>264</v>
      </c>
      <c r="D145" s="89" t="s">
        <v>218</v>
      </c>
      <c r="E145" s="56" t="s">
        <v>255</v>
      </c>
      <c r="F145" s="56" t="s">
        <v>221</v>
      </c>
      <c r="G145" s="75" t="s">
        <v>184</v>
      </c>
      <c r="H145" s="78">
        <v>24500000</v>
      </c>
      <c r="I145" s="78">
        <f t="shared" ref="I145" si="19">+H145</f>
        <v>24500000</v>
      </c>
      <c r="J145" s="77" t="s">
        <v>38</v>
      </c>
      <c r="K145" s="81" t="s">
        <v>38</v>
      </c>
      <c r="L145" s="31" t="s">
        <v>203</v>
      </c>
      <c r="M145" s="90">
        <f t="shared" si="8"/>
        <v>0</v>
      </c>
    </row>
    <row r="146" spans="2:13" s="20" customFormat="1" ht="143.25" customHeight="1" x14ac:dyDescent="0.25">
      <c r="B146" s="44">
        <v>80111701</v>
      </c>
      <c r="C146" s="56" t="s">
        <v>265</v>
      </c>
      <c r="D146" s="89" t="s">
        <v>218</v>
      </c>
      <c r="E146" s="56" t="s">
        <v>266</v>
      </c>
      <c r="F146" s="56" t="s">
        <v>221</v>
      </c>
      <c r="G146" s="75" t="s">
        <v>184</v>
      </c>
      <c r="H146" s="78">
        <v>24800000</v>
      </c>
      <c r="I146" s="78">
        <f t="shared" ref="I146" si="20">+H146</f>
        <v>24800000</v>
      </c>
      <c r="J146" s="77" t="s">
        <v>38</v>
      </c>
      <c r="K146" s="81" t="s">
        <v>38</v>
      </c>
      <c r="L146" s="31" t="s">
        <v>258</v>
      </c>
      <c r="M146" s="90">
        <f t="shared" si="8"/>
        <v>0</v>
      </c>
    </row>
    <row r="147" spans="2:13" s="20" customFormat="1" ht="143.25" customHeight="1" x14ac:dyDescent="0.25">
      <c r="B147" s="44">
        <v>80111701</v>
      </c>
      <c r="C147" s="56" t="s">
        <v>267</v>
      </c>
      <c r="D147" s="89" t="s">
        <v>218</v>
      </c>
      <c r="E147" s="56" t="s">
        <v>266</v>
      </c>
      <c r="F147" s="56" t="s">
        <v>221</v>
      </c>
      <c r="G147" s="75" t="s">
        <v>184</v>
      </c>
      <c r="H147" s="78">
        <v>24800000</v>
      </c>
      <c r="I147" s="78">
        <f t="shared" ref="I147" si="21">+H147</f>
        <v>24800000</v>
      </c>
      <c r="J147" s="77" t="s">
        <v>38</v>
      </c>
      <c r="K147" s="81" t="s">
        <v>38</v>
      </c>
      <c r="L147" s="31" t="s">
        <v>258</v>
      </c>
      <c r="M147" s="90">
        <f t="shared" si="8"/>
        <v>0</v>
      </c>
    </row>
    <row r="148" spans="2:13" s="20" customFormat="1" ht="143.25" customHeight="1" x14ac:dyDescent="0.25">
      <c r="B148" s="44">
        <v>80111701</v>
      </c>
      <c r="C148" s="56" t="s">
        <v>268</v>
      </c>
      <c r="D148" s="89" t="s">
        <v>218</v>
      </c>
      <c r="E148" s="56" t="s">
        <v>266</v>
      </c>
      <c r="F148" s="56" t="s">
        <v>221</v>
      </c>
      <c r="G148" s="75" t="s">
        <v>184</v>
      </c>
      <c r="H148" s="78">
        <v>32849000</v>
      </c>
      <c r="I148" s="78">
        <f t="shared" ref="I148" si="22">+H148</f>
        <v>32849000</v>
      </c>
      <c r="J148" s="77" t="s">
        <v>38</v>
      </c>
      <c r="K148" s="81" t="s">
        <v>38</v>
      </c>
      <c r="L148" s="31" t="s">
        <v>258</v>
      </c>
      <c r="M148" s="90">
        <f t="shared" si="8"/>
        <v>0</v>
      </c>
    </row>
    <row r="149" spans="2:13" s="20" customFormat="1" ht="143.25" customHeight="1" x14ac:dyDescent="0.25">
      <c r="B149" s="44">
        <v>80111701</v>
      </c>
      <c r="C149" s="56" t="s">
        <v>269</v>
      </c>
      <c r="D149" s="89" t="s">
        <v>218</v>
      </c>
      <c r="E149" s="56" t="s">
        <v>266</v>
      </c>
      <c r="F149" s="56" t="s">
        <v>221</v>
      </c>
      <c r="G149" s="75" t="s">
        <v>184</v>
      </c>
      <c r="H149" s="78">
        <v>32849000</v>
      </c>
      <c r="I149" s="78">
        <f t="shared" ref="I149" si="23">+H149</f>
        <v>32849000</v>
      </c>
      <c r="J149" s="77" t="s">
        <v>38</v>
      </c>
      <c r="K149" s="81" t="s">
        <v>38</v>
      </c>
      <c r="L149" s="31" t="s">
        <v>258</v>
      </c>
      <c r="M149" s="90">
        <f t="shared" si="8"/>
        <v>0</v>
      </c>
    </row>
    <row r="150" spans="2:13" s="20" customFormat="1" ht="143.25" customHeight="1" x14ac:dyDescent="0.25">
      <c r="B150" s="44">
        <v>80111701</v>
      </c>
      <c r="C150" s="56" t="s">
        <v>271</v>
      </c>
      <c r="D150" s="89" t="s">
        <v>218</v>
      </c>
      <c r="E150" s="56" t="s">
        <v>266</v>
      </c>
      <c r="F150" s="56" t="s">
        <v>221</v>
      </c>
      <c r="G150" s="75" t="s">
        <v>184</v>
      </c>
      <c r="H150" s="78">
        <v>32849000</v>
      </c>
      <c r="I150" s="78">
        <f t="shared" ref="I150" si="24">+H150</f>
        <v>32849000</v>
      </c>
      <c r="J150" s="77" t="s">
        <v>38</v>
      </c>
      <c r="K150" s="81" t="s">
        <v>38</v>
      </c>
      <c r="L150" s="31" t="s">
        <v>270</v>
      </c>
      <c r="M150" s="90">
        <f t="shared" si="8"/>
        <v>0</v>
      </c>
    </row>
    <row r="151" spans="2:13" s="20" customFormat="1" ht="143.25" customHeight="1" x14ac:dyDescent="0.25">
      <c r="B151" s="44">
        <v>80111701</v>
      </c>
      <c r="C151" s="56" t="s">
        <v>272</v>
      </c>
      <c r="D151" s="89" t="s">
        <v>218</v>
      </c>
      <c r="E151" s="56" t="s">
        <v>266</v>
      </c>
      <c r="F151" s="56" t="s">
        <v>221</v>
      </c>
      <c r="G151" s="75" t="s">
        <v>184</v>
      </c>
      <c r="H151" s="78">
        <v>32849000</v>
      </c>
      <c r="I151" s="78">
        <f t="shared" ref="I151" si="25">+H151</f>
        <v>32849000</v>
      </c>
      <c r="J151" s="77" t="s">
        <v>38</v>
      </c>
      <c r="K151" s="81" t="s">
        <v>38</v>
      </c>
      <c r="L151" s="31" t="s">
        <v>252</v>
      </c>
      <c r="M151" s="90">
        <f t="shared" si="8"/>
        <v>0</v>
      </c>
    </row>
    <row r="152" spans="2:13" s="20" customFormat="1" ht="143.25" customHeight="1" x14ac:dyDescent="0.25">
      <c r="B152" s="44">
        <v>43231513</v>
      </c>
      <c r="C152" s="56" t="s">
        <v>273</v>
      </c>
      <c r="D152" s="89" t="s">
        <v>218</v>
      </c>
      <c r="E152" s="56" t="s">
        <v>266</v>
      </c>
      <c r="F152" s="56" t="s">
        <v>233</v>
      </c>
      <c r="G152" s="75" t="s">
        <v>184</v>
      </c>
      <c r="H152" s="78">
        <v>24000000</v>
      </c>
      <c r="I152" s="78">
        <f t="shared" ref="I152:I153" si="26">+H152</f>
        <v>24000000</v>
      </c>
      <c r="J152" s="77" t="s">
        <v>38</v>
      </c>
      <c r="K152" s="81" t="s">
        <v>38</v>
      </c>
      <c r="L152" s="31" t="s">
        <v>43</v>
      </c>
      <c r="M152" s="90">
        <f t="shared" si="8"/>
        <v>0</v>
      </c>
    </row>
    <row r="153" spans="2:13" s="20" customFormat="1" ht="143.25" customHeight="1" x14ac:dyDescent="0.25">
      <c r="B153" s="44">
        <v>80111701</v>
      </c>
      <c r="C153" s="56" t="s">
        <v>274</v>
      </c>
      <c r="D153" s="89" t="s">
        <v>218</v>
      </c>
      <c r="E153" s="56" t="s">
        <v>266</v>
      </c>
      <c r="F153" s="56" t="s">
        <v>221</v>
      </c>
      <c r="G153" s="75" t="s">
        <v>184</v>
      </c>
      <c r="H153" s="78">
        <v>32534000</v>
      </c>
      <c r="I153" s="78">
        <f t="shared" si="26"/>
        <v>32534000</v>
      </c>
      <c r="J153" s="77" t="s">
        <v>38</v>
      </c>
      <c r="K153" s="81" t="s">
        <v>38</v>
      </c>
      <c r="L153" s="31" t="s">
        <v>227</v>
      </c>
      <c r="M153" s="90">
        <f t="shared" ref="M153:M164" si="27">+H153-I153</f>
        <v>0</v>
      </c>
    </row>
    <row r="154" spans="2:13" s="20" customFormat="1" ht="143.25" customHeight="1" x14ac:dyDescent="0.25">
      <c r="B154" s="44">
        <v>80111701</v>
      </c>
      <c r="C154" s="56" t="s">
        <v>274</v>
      </c>
      <c r="D154" s="89" t="s">
        <v>218</v>
      </c>
      <c r="E154" s="56" t="s">
        <v>266</v>
      </c>
      <c r="F154" s="56" t="s">
        <v>221</v>
      </c>
      <c r="G154" s="75" t="s">
        <v>184</v>
      </c>
      <c r="H154" s="78">
        <v>32534000</v>
      </c>
      <c r="I154" s="78">
        <f t="shared" ref="I154" si="28">+H154</f>
        <v>32534000</v>
      </c>
      <c r="J154" s="77" t="s">
        <v>38</v>
      </c>
      <c r="K154" s="81" t="s">
        <v>38</v>
      </c>
      <c r="L154" s="31" t="s">
        <v>227</v>
      </c>
      <c r="M154" s="90">
        <f t="shared" si="27"/>
        <v>0</v>
      </c>
    </row>
    <row r="155" spans="2:13" s="20" customFormat="1" ht="143.25" customHeight="1" x14ac:dyDescent="0.25">
      <c r="B155" s="44">
        <v>43233415</v>
      </c>
      <c r="C155" s="56" t="s">
        <v>275</v>
      </c>
      <c r="D155" s="89" t="s">
        <v>218</v>
      </c>
      <c r="E155" s="56" t="s">
        <v>276</v>
      </c>
      <c r="F155" s="56" t="s">
        <v>277</v>
      </c>
      <c r="G155" s="75" t="s">
        <v>184</v>
      </c>
      <c r="H155" s="78">
        <v>29000000</v>
      </c>
      <c r="I155" s="78">
        <f t="shared" ref="I155" si="29">+H155</f>
        <v>29000000</v>
      </c>
      <c r="J155" s="77" t="s">
        <v>38</v>
      </c>
      <c r="K155" s="81" t="s">
        <v>38</v>
      </c>
      <c r="L155" s="31" t="s">
        <v>43</v>
      </c>
      <c r="M155" s="90">
        <f t="shared" si="27"/>
        <v>0</v>
      </c>
    </row>
    <row r="156" spans="2:13" s="20" customFormat="1" ht="143.25" customHeight="1" x14ac:dyDescent="0.25">
      <c r="B156" s="44">
        <v>43233415</v>
      </c>
      <c r="C156" s="56" t="s">
        <v>278</v>
      </c>
      <c r="D156" s="89" t="s">
        <v>218</v>
      </c>
      <c r="E156" s="56" t="s">
        <v>54</v>
      </c>
      <c r="F156" s="56" t="s">
        <v>279</v>
      </c>
      <c r="G156" s="75" t="s">
        <v>184</v>
      </c>
      <c r="H156" s="78">
        <v>964220836</v>
      </c>
      <c r="I156" s="78">
        <f t="shared" ref="I156" si="30">+H156</f>
        <v>964220836</v>
      </c>
      <c r="J156" s="77" t="s">
        <v>38</v>
      </c>
      <c r="K156" s="81" t="s">
        <v>38</v>
      </c>
      <c r="L156" s="31" t="s">
        <v>258</v>
      </c>
      <c r="M156" s="90">
        <f t="shared" si="27"/>
        <v>0</v>
      </c>
    </row>
    <row r="157" spans="2:13" s="20" customFormat="1" ht="143.25" customHeight="1" x14ac:dyDescent="0.25">
      <c r="B157" s="44">
        <v>72141000</v>
      </c>
      <c r="C157" s="56" t="s">
        <v>278</v>
      </c>
      <c r="D157" s="89" t="s">
        <v>218</v>
      </c>
      <c r="E157" s="56" t="s">
        <v>54</v>
      </c>
      <c r="F157" s="56" t="s">
        <v>279</v>
      </c>
      <c r="G157" s="75" t="s">
        <v>184</v>
      </c>
      <c r="H157" s="78">
        <v>964220836</v>
      </c>
      <c r="I157" s="78">
        <f t="shared" ref="I157" si="31">+H157</f>
        <v>964220836</v>
      </c>
      <c r="J157" s="77" t="s">
        <v>38</v>
      </c>
      <c r="K157" s="81" t="s">
        <v>38</v>
      </c>
      <c r="L157" s="31" t="s">
        <v>258</v>
      </c>
      <c r="M157" s="90">
        <f t="shared" si="27"/>
        <v>0</v>
      </c>
    </row>
    <row r="158" spans="2:13" s="20" customFormat="1" ht="143.25" customHeight="1" x14ac:dyDescent="0.25">
      <c r="B158" s="44">
        <v>432330000</v>
      </c>
      <c r="C158" s="56" t="s">
        <v>280</v>
      </c>
      <c r="D158" s="89" t="s">
        <v>218</v>
      </c>
      <c r="E158" s="56" t="s">
        <v>54</v>
      </c>
      <c r="F158" s="56" t="s">
        <v>233</v>
      </c>
      <c r="G158" s="75" t="s">
        <v>184</v>
      </c>
      <c r="H158" s="78">
        <v>150374330</v>
      </c>
      <c r="I158" s="78">
        <f t="shared" ref="I158" si="32">+H158</f>
        <v>150374330</v>
      </c>
      <c r="J158" s="77" t="s">
        <v>38</v>
      </c>
      <c r="K158" s="81" t="s">
        <v>38</v>
      </c>
      <c r="L158" s="31" t="s">
        <v>43</v>
      </c>
      <c r="M158" s="90">
        <f t="shared" si="27"/>
        <v>0</v>
      </c>
    </row>
    <row r="159" spans="2:13" s="20" customFormat="1" ht="143.25" customHeight="1" x14ac:dyDescent="0.25">
      <c r="B159" s="44">
        <v>80111701</v>
      </c>
      <c r="C159" s="56" t="s">
        <v>281</v>
      </c>
      <c r="D159" s="89" t="s">
        <v>218</v>
      </c>
      <c r="E159" s="56" t="s">
        <v>235</v>
      </c>
      <c r="F159" s="56" t="s">
        <v>261</v>
      </c>
      <c r="G159" s="75" t="s">
        <v>184</v>
      </c>
      <c r="H159" s="78">
        <v>130000000</v>
      </c>
      <c r="I159" s="78">
        <f t="shared" ref="I159" si="33">+H159</f>
        <v>130000000</v>
      </c>
      <c r="J159" s="77" t="s">
        <v>38</v>
      </c>
      <c r="K159" s="81" t="s">
        <v>38</v>
      </c>
      <c r="L159" s="31" t="s">
        <v>43</v>
      </c>
      <c r="M159" s="90">
        <f t="shared" si="27"/>
        <v>0</v>
      </c>
    </row>
    <row r="160" spans="2:13" s="20" customFormat="1" ht="143.25" customHeight="1" x14ac:dyDescent="0.25">
      <c r="B160" s="44">
        <v>80111701</v>
      </c>
      <c r="C160" s="56" t="s">
        <v>282</v>
      </c>
      <c r="D160" s="89" t="s">
        <v>218</v>
      </c>
      <c r="E160" s="56" t="s">
        <v>235</v>
      </c>
      <c r="F160" s="56" t="s">
        <v>233</v>
      </c>
      <c r="G160" s="75" t="s">
        <v>184</v>
      </c>
      <c r="H160" s="78">
        <v>5072000</v>
      </c>
      <c r="I160" s="78">
        <f t="shared" ref="I160" si="34">+H160</f>
        <v>5072000</v>
      </c>
      <c r="J160" s="77" t="s">
        <v>38</v>
      </c>
      <c r="K160" s="81" t="s">
        <v>38</v>
      </c>
      <c r="L160" s="31" t="s">
        <v>43</v>
      </c>
      <c r="M160" s="90">
        <f t="shared" si="27"/>
        <v>0</v>
      </c>
    </row>
    <row r="161" spans="2:13" s="20" customFormat="1" ht="143.25" customHeight="1" x14ac:dyDescent="0.25">
      <c r="B161" s="44">
        <v>80111701</v>
      </c>
      <c r="C161" s="56" t="s">
        <v>283</v>
      </c>
      <c r="D161" s="89" t="s">
        <v>218</v>
      </c>
      <c r="E161" s="56" t="s">
        <v>85</v>
      </c>
      <c r="F161" s="56" t="s">
        <v>261</v>
      </c>
      <c r="G161" s="75" t="s">
        <v>184</v>
      </c>
      <c r="H161" s="78">
        <v>334000000</v>
      </c>
      <c r="I161" s="78">
        <f t="shared" ref="I161" si="35">+H161</f>
        <v>334000000</v>
      </c>
      <c r="J161" s="77" t="s">
        <v>38</v>
      </c>
      <c r="K161" s="81" t="s">
        <v>38</v>
      </c>
      <c r="L161" s="31" t="s">
        <v>270</v>
      </c>
      <c r="M161" s="90">
        <f t="shared" si="27"/>
        <v>0</v>
      </c>
    </row>
    <row r="162" spans="2:13" s="20" customFormat="1" ht="143.25" customHeight="1" x14ac:dyDescent="0.25">
      <c r="B162" s="44">
        <v>80111701</v>
      </c>
      <c r="C162" s="56" t="s">
        <v>284</v>
      </c>
      <c r="D162" s="89" t="s">
        <v>218</v>
      </c>
      <c r="E162" s="56" t="s">
        <v>276</v>
      </c>
      <c r="F162" s="56" t="s">
        <v>261</v>
      </c>
      <c r="G162" s="75" t="s">
        <v>184</v>
      </c>
      <c r="H162" s="78">
        <v>38000000</v>
      </c>
      <c r="I162" s="78">
        <f t="shared" ref="I162" si="36">+H162</f>
        <v>38000000</v>
      </c>
      <c r="J162" s="77" t="s">
        <v>38</v>
      </c>
      <c r="K162" s="81" t="s">
        <v>38</v>
      </c>
      <c r="L162" s="31" t="s">
        <v>270</v>
      </c>
      <c r="M162" s="90">
        <f t="shared" si="27"/>
        <v>0</v>
      </c>
    </row>
    <row r="163" spans="2:13" s="20" customFormat="1" ht="143.25" customHeight="1" x14ac:dyDescent="0.25">
      <c r="B163" s="44">
        <v>80111701</v>
      </c>
      <c r="C163" s="56" t="s">
        <v>285</v>
      </c>
      <c r="D163" s="89" t="s">
        <v>218</v>
      </c>
      <c r="E163" s="56" t="s">
        <v>286</v>
      </c>
      <c r="F163" s="56" t="s">
        <v>233</v>
      </c>
      <c r="G163" s="75" t="s">
        <v>184</v>
      </c>
      <c r="H163" s="78">
        <v>35000000</v>
      </c>
      <c r="I163" s="78">
        <f t="shared" ref="I163" si="37">+H163</f>
        <v>35000000</v>
      </c>
      <c r="J163" s="77" t="s">
        <v>38</v>
      </c>
      <c r="K163" s="81" t="s">
        <v>38</v>
      </c>
      <c r="L163" s="31" t="s">
        <v>258</v>
      </c>
      <c r="M163" s="90">
        <f t="shared" si="27"/>
        <v>0</v>
      </c>
    </row>
    <row r="164" spans="2:13" s="20" customFormat="1" ht="143.25" customHeight="1" thickBot="1" x14ac:dyDescent="0.3">
      <c r="B164" s="44">
        <v>32101603</v>
      </c>
      <c r="C164" s="56" t="s">
        <v>287</v>
      </c>
      <c r="D164" s="89" t="s">
        <v>218</v>
      </c>
      <c r="E164" s="56" t="s">
        <v>286</v>
      </c>
      <c r="F164" s="56" t="s">
        <v>233</v>
      </c>
      <c r="G164" s="75" t="s">
        <v>184</v>
      </c>
      <c r="H164" s="78">
        <v>4000000</v>
      </c>
      <c r="I164" s="78">
        <f t="shared" ref="I164" si="38">+H164</f>
        <v>4000000</v>
      </c>
      <c r="J164" s="77" t="s">
        <v>38</v>
      </c>
      <c r="K164" s="81" t="s">
        <v>38</v>
      </c>
      <c r="L164" s="31" t="s">
        <v>43</v>
      </c>
      <c r="M164" s="90">
        <f t="shared" si="27"/>
        <v>0</v>
      </c>
    </row>
    <row r="165" spans="2:13" s="25" customFormat="1" ht="39" customHeight="1" thickBot="1" x14ac:dyDescent="0.3">
      <c r="B165" s="21"/>
      <c r="C165" s="22"/>
      <c r="D165" s="22"/>
      <c r="E165" s="22"/>
      <c r="F165" s="22"/>
      <c r="G165" s="22"/>
      <c r="H165" s="23">
        <f>SUM(H24:H164)</f>
        <v>52021929176.059509</v>
      </c>
      <c r="I165" s="23">
        <f>SUM(I24:I164)</f>
        <v>52021929176.059509</v>
      </c>
      <c r="J165" s="22"/>
      <c r="K165" s="22"/>
      <c r="L165" s="24"/>
    </row>
  </sheetData>
  <autoFilter ref="B23:M165" xr:uid="{9EF2B754-AAD8-41D0-BC3D-737CE387E721}"/>
  <mergeCells count="3">
    <mergeCell ref="A5:L5"/>
    <mergeCell ref="F8:I12"/>
    <mergeCell ref="F15:I19"/>
  </mergeCells>
  <hyperlinks>
    <hyperlink ref="C11" r:id="rId1" xr:uid="{00000000-0004-0000-0000-000000000000}"/>
  </hyperlinks>
  <pageMargins left="0.31496062992125984" right="0.31496062992125984" top="0.74803149606299213" bottom="0.74803149606299213" header="0.31496062992125984" footer="0.31496062992125984"/>
  <pageSetup scale="50"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6449FF70178844CA32EC41432BBF754" ma:contentTypeVersion="4" ma:contentTypeDescription="Crear nuevo documento." ma:contentTypeScope="" ma:versionID="22f43a9e782b25a5f4ffaa7eb0f2ddf5">
  <xsd:schema xmlns:xsd="http://www.w3.org/2001/XMLSchema" xmlns:xs="http://www.w3.org/2001/XMLSchema" xmlns:p="http://schemas.microsoft.com/office/2006/metadata/properties" xmlns:ns1="fcf8ef0a-6c65-487f-a141-dc9a577490dd" xmlns:ns3="23eca97a-600f-4568-8c64-ad7c26f47965" targetNamespace="http://schemas.microsoft.com/office/2006/metadata/properties" ma:root="true" ma:fieldsID="8e0b76bd65d53a2ac9a5ecc4745eafe7" ns1:_="" ns3:_="">
    <xsd:import namespace="fcf8ef0a-6c65-487f-a141-dc9a577490dd"/>
    <xsd:import namespace="23eca97a-600f-4568-8c64-ad7c26f47965"/>
    <xsd:element name="properties">
      <xsd:complexType>
        <xsd:sequence>
          <xsd:element name="documentManagement">
            <xsd:complexType>
              <xsd:all>
                <xsd:element ref="ns1:A_x00f1_o" minOccurs="0"/>
                <xsd:element ref="ns1:Fecha_x0020_de_x0020_Creaci_x00f3_n" minOccurs="0"/>
                <xsd:element ref="ns1:Descripci_x00f3_n"/>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f8ef0a-6c65-487f-a141-dc9a577490dd" elementFormDefault="qualified">
    <xsd:import namespace="http://schemas.microsoft.com/office/2006/documentManagement/types"/>
    <xsd:import namespace="http://schemas.microsoft.com/office/infopath/2007/PartnerControls"/>
    <xsd:element name="A_x00f1_o" ma:index="0" nillable="true" ma:displayName="Año" ma:internalName="A_x00f1_o">
      <xsd:simpleType>
        <xsd:restriction base="dms:Text">
          <xsd:maxLength value="10"/>
        </xsd:restriction>
      </xsd:simpleType>
    </xsd:element>
    <xsd:element name="Fecha_x0020_de_x0020_Creaci_x00f3_n" ma:index="3" nillable="true" ma:displayName="Fecha de Creación" ma:description="La fecha en que se creó este recurso." ma:format="DateOnly" ma:internalName="Fecha_x0020_de_x0020_Creaci_x00f3_n">
      <xsd:simpleType>
        <xsd:restriction base="dms:DateTime"/>
      </xsd:simpleType>
    </xsd:element>
    <xsd:element name="Descripci_x00f3_n" ma:index="4" ma:displayName="Descripción" ma:internalName="Descripci_x00f3_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3eca97a-600f-4568-8c64-ad7c26f47965" elementFormDefault="qualified">
    <xsd:import namespace="http://schemas.microsoft.com/office/2006/documentManagement/types"/>
    <xsd:import namespace="http://schemas.microsoft.com/office/infopath/2007/PartnerControls"/>
    <xsd:element name="SharedWithUsers" ma:index="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Tipo de contenido"/>
        <xsd:element ref="dc:title" minOccurs="0" maxOccurs="1" ma:index="2"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escripci_x00f3_n xmlns="fcf8ef0a-6c65-487f-a141-dc9a577490dd">Actualización Plan de Adquisiciones </Descripci_x00f3_n>
    <A_x00f1_o xmlns="fcf8ef0a-6c65-487f-a141-dc9a577490dd">2018</A_x00f1_o>
    <Fecha_x0020_de_x0020_Creaci_x00f3_n xmlns="fcf8ef0a-6c65-487f-a141-dc9a577490dd">2019-01-02T05:00:00+00:00</Fecha_x0020_de_x0020_Creaci_x00f3_n>
  </documentManagement>
</p:properties>
</file>

<file path=customXml/itemProps1.xml><?xml version="1.0" encoding="utf-8"?>
<ds:datastoreItem xmlns:ds="http://schemas.openxmlformats.org/officeDocument/2006/customXml" ds:itemID="{E72D74DD-9D3D-49FF-AAE0-A31D5962E948}"/>
</file>

<file path=customXml/itemProps2.xml><?xml version="1.0" encoding="utf-8"?>
<ds:datastoreItem xmlns:ds="http://schemas.openxmlformats.org/officeDocument/2006/customXml" ds:itemID="{FD9ADD9A-7F0D-4F3E-9C8B-378E1A28B2F6}"/>
</file>

<file path=customXml/itemProps3.xml><?xml version="1.0" encoding="utf-8"?>
<ds:datastoreItem xmlns:ds="http://schemas.openxmlformats.org/officeDocument/2006/customXml" ds:itemID="{CD80B80D-7D51-4DAA-84BA-2711FC7962E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2018</vt:lpstr>
      <vt:lpstr>'2018'!Área_de_impresión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de adquisiciones IDEA 2018 versión 2</dc:title>
  <dc:creator>Maria Doris Alvarez Hernandez</dc:creator>
  <cp:lastModifiedBy>Luisa Fernanda Gaviria Cano</cp:lastModifiedBy>
  <cp:lastPrinted>2018-12-28T20:01:37Z</cp:lastPrinted>
  <dcterms:created xsi:type="dcterms:W3CDTF">2016-11-28T15:03:12Z</dcterms:created>
  <dcterms:modified xsi:type="dcterms:W3CDTF">2018-12-29T00:06:32Z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0x01010016449FF70178844CA32EC41432BBF754</vt:lpwstr>
  </property>
</Properties>
</file>